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126.187\share\令和６年度\03 普通会計決算統計（R5決算）\08-02 令和５年度財政状況資料集の作成\03 市町村→県\"/>
    </mc:Choice>
  </mc:AlternateContent>
  <bookViews>
    <workbookView xWindow="0" yWindow="0" windowWidth="28800" windowHeight="1195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<sst xmlns="http://schemas.openxmlformats.org/spreadsheetml/2006/main" count="1087" uniqueCount="562">
  <si>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</si>
  <si>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</si>
  <si>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</si>
  <si>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</si>
  <si>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</si>
  <si>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</si>
  <si>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</si>
  <si>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</si>
  <si>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</si>
  <si>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</si>
  <si>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</si>
  <si>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</si>
  <si>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</si>
  <si>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</si>
  <si>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</si>
  <si>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</si>
  <si>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</si>
  <si>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</si>
  <si>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</si>
  <si>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</si>
  <si>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</si>
  <si>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</si>
  <si>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</si>
  <si>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</si>
  <si>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</si>
  <si>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</si>
  <si>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</si>
  <si>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</si>
  <si>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</si>
  <si>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</si>
  <si>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</si>
  <si>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</si>
  <si>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</si>
  <si>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</si>
  <si>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</si>
  <si>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</si>
  <si>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</si>
  <si>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</si>
  <si>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</si>
  <si>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</si>
  <si>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</si>
  <si>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</si>
  <si>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</si>
  <si>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</si>
  <si>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</si>
  <si>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</si>
  <si>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</si>
  <si>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</si>
  <si>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</si>
  <si>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</si>
  <si>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</si>
  <si>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</si>
  <si>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</si>
  <si>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</si>
  <si>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</si>
  <si>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</si>
  <si>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</si>
  <si>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</si>
  <si>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</si>
  <si>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</si>
  <si>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</si>
  <si>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</si>
  <si>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</si>
  <si>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</si>
  <si>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</si>
  <si>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</si>
  <si>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</si>
  <si>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</si>
  <si>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</si>
  <si>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</si>
  <si>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</si>
  <si>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</si>
  <si>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</si>
  <si>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</si>
  <si>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</si>
  <si>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</si>
  <si>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</si>
  <si>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</si>
  <si>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</si>
  <si>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</si>
  <si>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</si>
  <si>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Ⅲ－０</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</si>
  <si>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</si>
  <si>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</si>
  <si>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</si>
  <si>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</si>
  <si>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</si>
  <si>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</si>
  <si>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</si>
  <si>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</si>
  <si>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</si>
  <si>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</si>
  <si>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</si>
  <si>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</si>
  <si>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あさぎり町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</si>
  <si>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</si>
  <si>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</si>
  <si>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</si>
  <si>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</si>
  <si>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</si>
  <si>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</si>
  <si>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</si>
  <si>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</si>
  <si>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</si>
  <si>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</si>
  <si>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</si>
  <si>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</si>
  <si>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</si>
  <si>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</si>
  <si>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</si>
  <si>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</si>
  <si>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</si>
  <si>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</si>
  <si>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</si>
  <si>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</si>
  <si>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</si>
  <si>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</si>
  <si>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</si>
  <si>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</si>
  <si>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</si>
  <si>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</si>
  <si>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</si>
  <si>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</si>
  <si>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</si>
  <si>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</si>
  <si>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</si>
  <si>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</si>
  <si>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</si>
  <si>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</si>
  <si>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</si>
  <si>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</si>
  <si>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</si>
  <si>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</si>
  <si>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</si>
  <si>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</si>
  <si>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</si>
  <si>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</si>
  <si>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</si>
  <si>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</si>
  <si>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</si>
  <si>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</si>
  <si>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</si>
  <si>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6"/>
  </si>
  <si>
    <t>うち日本人(％)</t>
    <phoneticPr fontId="5"/>
  </si>
  <si>
    <t>-1.6</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</si>
  <si>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</si>
  <si>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</si>
  <si>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</si>
  <si>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</si>
  <si>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</si>
  <si>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</si>
  <si>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</si>
  <si>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</si>
  <si>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</si>
  <si>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</si>
  <si>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</si>
  <si>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</si>
  <si>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</si>
  <si>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</si>
  <si>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</si>
  <si>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</si>
  <si>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</si>
  <si>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</si>
  <si>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</si>
  <si>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</si>
  <si>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</si>
  <si>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</si>
  <si>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</si>
  <si>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</si>
  <si>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</si>
  <si>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</si>
  <si>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</si>
  <si>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</si>
  <si>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</si>
  <si>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</si>
  <si>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</si>
  <si>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</si>
  <si>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</si>
  <si>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</si>
  <si>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</si>
  <si>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</si>
  <si>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</si>
  <si>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</si>
  <si>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</si>
  <si>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</si>
  <si>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</si>
  <si>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</si>
  <si>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</si>
  <si>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</si>
  <si>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</si>
  <si>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</si>
  <si>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</si>
  <si>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</si>
  <si>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</si>
  <si>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</si>
  <si>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</si>
  <si>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</si>
  <si>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</si>
  <si>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</si>
  <si>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</si>
  <si>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</si>
  <si>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</si>
  <si>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</si>
  <si>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</si>
  <si>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熊本県あさぎり町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</si>
  <si>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</si>
  <si>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</si>
  <si>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</si>
  <si>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</si>
  <si>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</si>
  <si>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</si>
  <si>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</si>
  <si>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</si>
  <si>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</si>
  <si>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</si>
  <si>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</si>
  <si>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</si>
  <si>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</si>
  <si>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</si>
  <si>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</si>
  <si>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</si>
  <si>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</si>
  <si>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</si>
  <si>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</si>
  <si>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</si>
  <si>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</si>
  <si>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</si>
  <si>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</si>
  <si>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</si>
  <si>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</si>
  <si>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</si>
  <si>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</si>
  <si>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</si>
  <si>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</si>
  <si>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</si>
  <si>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</si>
  <si>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</si>
  <si>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</si>
  <si>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</si>
  <si>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</si>
  <si>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</si>
  <si>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</si>
  <si>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</si>
  <si>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</si>
  <si>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</si>
  <si>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</si>
  <si>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</si>
  <si>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</si>
  <si>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</si>
  <si>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</si>
  <si>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</si>
  <si>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</si>
  <si>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</si>
  <si>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</si>
  <si>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</si>
  <si>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</si>
  <si>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</si>
  <si>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</si>
  <si>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</si>
  <si>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</si>
  <si>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</si>
  <si>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</si>
  <si>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</si>
  <si>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</si>
  <si>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</si>
  <si>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</si>
  <si>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</si>
  <si>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</si>
  <si>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</si>
  <si>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</si>
  <si>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</si>
  <si>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</si>
  <si>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</si>
  <si>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</si>
  <si>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</si>
  <si>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</si>
  <si>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</si>
  <si>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</si>
  <si>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</si>
  <si>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</si>
  <si>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</si>
  <si>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</si>
  <si>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</si>
  <si>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</si>
  <si>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</si>
  <si>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</si>
  <si>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</si>
  <si>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</si>
  <si>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</si>
  <si>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</si>
  <si>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</si>
  <si>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</si>
  <si>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</si>
  <si>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</si>
  <si>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</si>
  <si>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</si>
  <si>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</si>
  <si>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</si>
  <si>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</si>
  <si>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</si>
  <si>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</si>
  <si>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</si>
  <si>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</si>
  <si>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</si>
  <si>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</si>
  <si>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</si>
  <si>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</si>
  <si>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</si>
  <si>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</si>
  <si>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</si>
  <si>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</si>
  <si>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</si>
  <si>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</si>
  <si>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</si>
  <si>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</si>
  <si>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</si>
  <si>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</si>
  <si>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</si>
  <si>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</si>
  <si>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</si>
  <si>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</si>
  <si>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</si>
  <si>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</si>
  <si>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</si>
  <si>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</si>
  <si>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</si>
  <si>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</si>
  <si>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</si>
  <si>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</si>
  <si>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</si>
  <si>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</si>
  <si>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</si>
  <si>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</si>
  <si>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</si>
  <si>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</si>
  <si>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</si>
  <si>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</si>
  <si>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</si>
  <si>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</si>
  <si>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</si>
  <si>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</si>
  <si>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</si>
  <si>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</si>
  <si>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</si>
  <si>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</si>
  <si>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</si>
  <si>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</si>
  <si>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</si>
  <si>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</si>
  <si>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</si>
  <si>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</si>
  <si>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</si>
  <si>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</si>
  <si>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</si>
  <si>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</si>
  <si>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熊本県あさぎり町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</si>
  <si>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</si>
  <si>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</si>
  <si>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</si>
  <si>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</si>
  <si>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</si>
  <si>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</si>
  <si>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</si>
  <si>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</si>
  <si>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</si>
  <si>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</si>
  <si>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</si>
  <si>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</si>
  <si>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</si>
  <si>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</si>
  <si>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</si>
  <si>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</si>
  <si>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</si>
  <si>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</si>
  <si>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</si>
  <si>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</si>
  <si>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球磨郡障害認定審査事業特別会計</t>
    <phoneticPr fontId="5"/>
  </si>
  <si>
    <t>球磨郡介護認定審査事業特別会計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</si>
  <si>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</si>
  <si>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</si>
  <si>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</si>
  <si>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</si>
  <si>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</si>
  <si>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</si>
  <si>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</si>
  <si>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</si>
  <si>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</si>
  <si>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</si>
  <si>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</si>
  <si>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</si>
  <si>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</si>
  <si>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</si>
  <si>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</si>
  <si>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</si>
  <si>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</si>
  <si>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</si>
  <si>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</si>
  <si>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</si>
  <si>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</si>
  <si>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</si>
  <si>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</si>
  <si>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</si>
  <si>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</si>
  <si>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</si>
  <si>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</si>
  <si>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</si>
  <si>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</si>
  <si>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</si>
  <si>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</si>
  <si>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</si>
  <si>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</si>
  <si>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</si>
  <si>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</si>
  <si>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</si>
  <si>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</si>
  <si>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</si>
  <si>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</si>
  <si>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</si>
  <si>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</si>
  <si>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</si>
  <si>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</si>
  <si>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</si>
  <si>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</si>
  <si>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</si>
  <si>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</si>
  <si>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</si>
  <si>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</si>
  <si>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</si>
  <si>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</si>
  <si>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</si>
  <si>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</si>
  <si>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</si>
  <si>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</si>
  <si>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</si>
  <si>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</si>
  <si>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</si>
  <si>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</si>
  <si>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</si>
  <si>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</si>
  <si>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</si>
  <si>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</si>
  <si>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</si>
  <si>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</si>
  <si>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</si>
  <si>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</si>
  <si>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</si>
  <si>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</si>
  <si>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</si>
  <si>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</si>
  <si>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</si>
  <si>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</si>
  <si>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</si>
  <si>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</si>
  <si>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</si>
  <si>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</si>
  <si>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</si>
  <si>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</si>
  <si>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</si>
  <si>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</si>
  <si>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</si>
  <si>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</si>
  <si>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</si>
  <si>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</si>
  <si>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</si>
  <si>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</si>
  <si>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</si>
  <si>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</si>
  <si>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</si>
  <si>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</si>
  <si>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</si>
  <si>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</si>
  <si>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</si>
  <si>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</si>
  <si>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</si>
  <si>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</si>
  <si>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</si>
  <si>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</si>
  <si>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</si>
  <si>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</si>
  <si>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</si>
  <si>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</si>
  <si>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</si>
  <si>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</si>
  <si>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</si>
  <si>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</si>
  <si>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</si>
  <si>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</si>
  <si>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</si>
  <si>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</si>
  <si>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</si>
  <si>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</si>
  <si>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</si>
  <si>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</si>
  <si>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</si>
  <si>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</si>
  <si>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</si>
  <si>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</si>
  <si>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</si>
  <si>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</si>
  <si>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</si>
  <si>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</si>
  <si>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</si>
  <si>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</si>
  <si>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</si>
  <si>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</si>
  <si>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</si>
  <si>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</si>
  <si>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</si>
  <si>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</si>
  <si>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</si>
  <si>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</si>
  <si>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</si>
  <si>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</si>
  <si>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</si>
  <si>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</si>
  <si>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</si>
  <si>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</si>
  <si>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</si>
  <si>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</si>
  <si>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</si>
  <si>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</si>
  <si>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</si>
  <si>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</si>
  <si>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</si>
  <si>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</si>
  <si>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</si>
  <si>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</si>
  <si>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</si>
  <si>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</si>
  <si>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</si>
  <si>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</si>
  <si>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</si>
  <si>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23.54</t>
  </si>
  <si>
    <t>一般会計</t>
  </si>
  <si>
    <t>水道事業会計</t>
  </si>
  <si>
    <t>介護保険特別会計</t>
  </si>
  <si>
    <t>下水道事業会計</t>
  </si>
  <si>
    <t>後期高齢者医療特別会計</t>
  </si>
  <si>
    <t>球磨郡介護認定審査事業特別会計</t>
  </si>
  <si>
    <t>国民健康保険特別会計</t>
  </si>
  <si>
    <t>球磨郡障害認定審査事業特別会計</t>
  </si>
  <si>
    <t>その他会計（赤字）</t>
  </si>
  <si>
    <t>その他会計（黒字）</t>
  </si>
  <si>
    <t>R01</t>
    <phoneticPr fontId="5"/>
  </si>
  <si>
    <t>R02</t>
    <phoneticPr fontId="5"/>
  </si>
  <si>
    <t>R03</t>
    <phoneticPr fontId="5"/>
  </si>
  <si>
    <t>R04</t>
    <phoneticPr fontId="5"/>
  </si>
  <si>
    <t>R05</t>
    <phoneticPr fontId="5"/>
  </si>
  <si>
    <t>球磨郡公立多良木病院</t>
    <rPh sb="0" eb="10">
      <t>クマグンコウリツタラギビョウイン</t>
    </rPh>
    <phoneticPr fontId="10"/>
  </si>
  <si>
    <t>上球磨消防組合</t>
    <rPh sb="0" eb="1">
      <t>カミ</t>
    </rPh>
    <rPh sb="1" eb="3">
      <t>クマ</t>
    </rPh>
    <rPh sb="3" eb="5">
      <t>ショウボウ</t>
    </rPh>
    <rPh sb="5" eb="7">
      <t>クミアイ</t>
    </rPh>
    <phoneticPr fontId="10"/>
  </si>
  <si>
    <t>人吉球磨広域行政組合（一般会計）</t>
    <rPh sb="0" eb="2">
      <t>ヒトヨシ</t>
    </rPh>
    <rPh sb="2" eb="4">
      <t>クマ</t>
    </rPh>
    <rPh sb="4" eb="6">
      <t>コウイキ</t>
    </rPh>
    <rPh sb="6" eb="8">
      <t>ギョウセイ</t>
    </rPh>
    <rPh sb="8" eb="10">
      <t>クミアイ</t>
    </rPh>
    <rPh sb="11" eb="13">
      <t>イッパン</t>
    </rPh>
    <rPh sb="13" eb="15">
      <t>カイケイ</t>
    </rPh>
    <phoneticPr fontId="10"/>
  </si>
  <si>
    <t>熊本県後期高齢者医療広域連合（一般会計）</t>
    <rPh sb="0" eb="3">
      <t>クマモトケン</t>
    </rPh>
    <rPh sb="3" eb="5">
      <t>コウキ</t>
    </rPh>
    <rPh sb="5" eb="8">
      <t>コウレイシャ</t>
    </rPh>
    <rPh sb="8" eb="10">
      <t>イリョウ</t>
    </rPh>
    <rPh sb="10" eb="12">
      <t>コウイキ</t>
    </rPh>
    <rPh sb="12" eb="14">
      <t>レンゴウ</t>
    </rPh>
    <rPh sb="15" eb="19">
      <t>イッパンカイケイ</t>
    </rPh>
    <phoneticPr fontId="10"/>
  </si>
  <si>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</si>
  <si>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株式会社あさぎり商社</t>
    <rPh sb="0" eb="2">
      <t>カブシキ</t>
    </rPh>
    <rPh sb="2" eb="4">
      <t>カイシャ</t>
    </rPh>
    <rPh sb="8" eb="10">
      <t>ショウシャ</t>
    </rPh>
    <phoneticPr fontId="10"/>
  </si>
  <si>
    <t>くま川鉄道（株）</t>
    <rPh sb="2" eb="3">
      <t>カワ</t>
    </rPh>
    <rPh sb="3" eb="5">
      <t>テツドウ</t>
    </rPh>
    <rPh sb="6" eb="7">
      <t>カブ</t>
    </rPh>
    <phoneticPr fontId="10"/>
  </si>
  <si>
    <t>-</t>
    <phoneticPr fontId="2"/>
  </si>
  <si>
    <t>-</t>
    <phoneticPr fontId="2"/>
  </si>
  <si>
    <t>公共施設整備基金</t>
    <rPh sb="0" eb="2">
      <t>コウキョウ</t>
    </rPh>
    <rPh sb="2" eb="4">
      <t>シセツ</t>
    </rPh>
    <rPh sb="4" eb="6">
      <t>セイビ</t>
    </rPh>
    <rPh sb="6" eb="8">
      <t>キキン</t>
    </rPh>
    <phoneticPr fontId="5"/>
  </si>
  <si>
    <t>まちづくり基金</t>
    <rPh sb="5" eb="7">
      <t>キキン</t>
    </rPh>
    <phoneticPr fontId="2"/>
  </si>
  <si>
    <t>ふるさと基金</t>
    <rPh sb="4" eb="6">
      <t>キキン</t>
    </rPh>
    <phoneticPr fontId="2"/>
  </si>
  <si>
    <t>産業活性化基金</t>
    <rPh sb="0" eb="2">
      <t>サンギョウ</t>
    </rPh>
    <rPh sb="2" eb="5">
      <t>カッセイカ</t>
    </rPh>
    <rPh sb="5" eb="7">
      <t>キキン</t>
    </rPh>
    <phoneticPr fontId="2"/>
  </si>
  <si>
    <t>林業振興基金</t>
    <rPh sb="0" eb="2">
      <t>リンギョウ</t>
    </rPh>
    <rPh sb="2" eb="4">
      <t>シンコウ</t>
    </rPh>
    <rPh sb="4" eb="6">
      <t>キキン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</si>
</sst>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9"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cellStyleXfs>
  <cellXfs count="121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113347</c:v>
                </c:pt>
                <c:pt idx="1">
                  <c:v>120302</c:v>
                </c:pt>
                <c:pt idx="2">
                  <c:v>114841</c:v>
                </c:pt>
                <c:pt idx="3">
                  <c:v>124145</c:v>
                </c:pt>
                <c:pt idx="4">
                  <c:v>131480</c:v>
                </c:pt>
              </c:numCache>
            </c:numRef>
          </c:val>
          <c:smooth val="0"/>
          <c:extLst>
            <c:ext xmlns:c16="http://schemas.microsoft.com/office/drawing/2014/chart" uri="{C3380CC4-5D6E-409C-BE32-E72D297353CC}">
              <c16:uniqueId val="{00000000-D161-4966-8992-F3B3919E52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111615</c:v>
                </c:pt>
                <c:pt idx="1">
                  <c:v>109686</c:v>
                </c:pt>
                <c:pt idx="2">
                  <c:v>64109</c:v>
                </c:pt>
                <c:pt idx="3">
                  <c:v>163825</c:v>
                </c:pt>
                <c:pt idx="4">
                  <c:v>125123</c:v>
                </c:pt>
              </c:numCache>
            </c:numRef>
          </c:val>
          <c:smooth val="0"/>
          <c:extLst>
            <c:ext xmlns:c16="http://schemas.microsoft.com/office/drawing/2014/chart" uri="{C3380CC4-5D6E-409C-BE32-E72D297353CC}">
              <c16:uniqueId val="{00000001-D161-4966-8992-F3B3919E52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9.81</c:v>
                </c:pt>
                <c:pt idx="1">
                  <c:v>15.94</c:v>
                </c:pt>
                <c:pt idx="2">
                  <c:v>10.039999999999999</c:v>
                </c:pt>
                <c:pt idx="3">
                  <c:v>11.02</c:v>
                </c:pt>
                <c:pt idx="4">
                  <c:v>12.97</c:v>
                </c:pt>
              </c:numCache>
            </c:numRef>
          </c:val>
          <c:extLst>
            <c:ext xmlns:c16="http://schemas.microsoft.com/office/drawing/2014/chart" uri="{C3380CC4-5D6E-409C-BE32-E72D297353CC}">
              <c16:uniqueId val="{00000000-0AAC-4C75-98B1-426EE4DB088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89.44</c:v>
                </c:pt>
                <c:pt idx="1">
                  <c:v>87.71</c:v>
                </c:pt>
                <c:pt idx="2">
                  <c:v>65.89</c:v>
                </c:pt>
                <c:pt idx="3">
                  <c:v>72.260000000000005</c:v>
                </c:pt>
                <c:pt idx="4">
                  <c:v>73.489999999999995</c:v>
                </c:pt>
              </c:numCache>
            </c:numRef>
          </c:val>
          <c:extLst>
            <c:ext xmlns:c16="http://schemas.microsoft.com/office/drawing/2014/chart" uri="{C3380CC4-5D6E-409C-BE32-E72D297353CC}">
              <c16:uniqueId val="{00000001-0AAC-4C75-98B1-426EE4DB088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1.21</c:v>
                </c:pt>
                <c:pt idx="1">
                  <c:v>6.34</c:v>
                </c:pt>
                <c:pt idx="2">
                  <c:v>-23.54</c:v>
                </c:pt>
                <c:pt idx="3">
                  <c:v>6.07</c:v>
                </c:pt>
                <c:pt idx="4">
                  <c:v>2.98</c:v>
                </c:pt>
              </c:numCache>
            </c:numRef>
          </c:val>
          <c:smooth val="0"/>
          <c:extLst>
            <c:ext xmlns:c16="http://schemas.microsoft.com/office/drawing/2014/chart" uri="{C3380CC4-5D6E-409C-BE32-E72D297353CC}">
              <c16:uniqueId val="{00000002-0AAC-4C75-98B1-426EE4DB088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0.56000000000000005</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D81-4D77-AB16-B3E826CBCF1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D81-4D77-AB16-B3E826CBCF1E}"/>
            </c:ext>
          </c:extLst>
        </c:ser>
        <c:ser>
          <c:idx val="2"/>
          <c:order val="2"/>
          <c:tx>
            <c:strRef>
              <c:f>データシート!$A$29</c:f>
              <c:strCache>
                <c:ptCount val="1"/>
                <c:pt idx="0">
                  <c:v>球磨郡障害認定審査事業特別会計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0.02</c:v>
                </c:pt>
                <c:pt idx="2">
                  <c:v>#N/A</c:v>
                </c:pt>
                <c:pt idx="3">
                  <c:v>0.03</c:v>
                </c:pt>
                <c:pt idx="4">
                  <c:v>#N/A</c:v>
                </c:pt>
                <c:pt idx="5">
                  <c:v>0.04</c:v>
                </c:pt>
                <c:pt idx="6">
                  <c:v>#N/A</c:v>
                </c:pt>
                <c:pt idx="7">
                  <c:v>0.05</c:v>
                </c:pt>
                <c:pt idx="8">
                  <c:v>#N/A</c:v>
                </c:pt>
                <c:pt idx="9">
                  <c:v>0.06</c:v>
                </c:pt>
              </c:numCache>
            </c:numRef>
          </c:val>
          <c:extLst>
            <c:ext xmlns:c16="http://schemas.microsoft.com/office/drawing/2014/chart" uri="{C3380CC4-5D6E-409C-BE32-E72D297353CC}">
              <c16:uniqueId val="{00000002-9D81-4D77-AB16-B3E826CBCF1E}"/>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2.29</c:v>
                </c:pt>
                <c:pt idx="2">
                  <c:v>#N/A</c:v>
                </c:pt>
                <c:pt idx="3">
                  <c:v>1.59</c:v>
                </c:pt>
                <c:pt idx="4">
                  <c:v>#N/A</c:v>
                </c:pt>
                <c:pt idx="5">
                  <c:v>0.92</c:v>
                </c:pt>
                <c:pt idx="6">
                  <c:v>#N/A</c:v>
                </c:pt>
                <c:pt idx="7">
                  <c:v>0.34</c:v>
                </c:pt>
                <c:pt idx="8">
                  <c:v>#N/A</c:v>
                </c:pt>
                <c:pt idx="9">
                  <c:v>0.22</c:v>
                </c:pt>
              </c:numCache>
            </c:numRef>
          </c:val>
          <c:extLst>
            <c:ext xmlns:c16="http://schemas.microsoft.com/office/drawing/2014/chart" uri="{C3380CC4-5D6E-409C-BE32-E72D297353CC}">
              <c16:uniqueId val="{00000003-9D81-4D77-AB16-B3E826CBCF1E}"/>
            </c:ext>
          </c:extLst>
        </c:ser>
        <c:ser>
          <c:idx val="4"/>
          <c:order val="4"/>
          <c:tx>
            <c:strRef>
              <c:f>データシート!$A$31</c:f>
              <c:strCache>
                <c:ptCount val="1"/>
                <c:pt idx="0">
                  <c:v>球磨郡介護認定審査事業特別会計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7.0000000000000007E-2</c:v>
                </c:pt>
                <c:pt idx="2">
                  <c:v>#N/A</c:v>
                </c:pt>
                <c:pt idx="3">
                  <c:v>0.12</c:v>
                </c:pt>
                <c:pt idx="4">
                  <c:v>#N/A</c:v>
                </c:pt>
                <c:pt idx="5">
                  <c:v>0.13</c:v>
                </c:pt>
                <c:pt idx="6">
                  <c:v>#N/A</c:v>
                </c:pt>
                <c:pt idx="7">
                  <c:v>0.19</c:v>
                </c:pt>
                <c:pt idx="8">
                  <c:v>#N/A</c:v>
                </c:pt>
                <c:pt idx="9">
                  <c:v>0.22</c:v>
                </c:pt>
              </c:numCache>
            </c:numRef>
          </c:val>
          <c:extLst>
            <c:ext xmlns:c16="http://schemas.microsoft.com/office/drawing/2014/chart" uri="{C3380CC4-5D6E-409C-BE32-E72D297353CC}">
              <c16:uniqueId val="{00000004-9D81-4D77-AB16-B3E826CBCF1E}"/>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0.04</c:v>
                </c:pt>
                <c:pt idx="2">
                  <c:v>#N/A</c:v>
                </c:pt>
                <c:pt idx="3">
                  <c:v>0.04</c:v>
                </c:pt>
                <c:pt idx="4">
                  <c:v>#N/A</c:v>
                </c:pt>
                <c:pt idx="5">
                  <c:v>0.05</c:v>
                </c:pt>
                <c:pt idx="6">
                  <c:v>#N/A</c:v>
                </c:pt>
                <c:pt idx="7">
                  <c:v>0.45</c:v>
                </c:pt>
                <c:pt idx="8">
                  <c:v>#N/A</c:v>
                </c:pt>
                <c:pt idx="9">
                  <c:v>0.45</c:v>
                </c:pt>
              </c:numCache>
            </c:numRef>
          </c:val>
          <c:extLst>
            <c:ext xmlns:c16="http://schemas.microsoft.com/office/drawing/2014/chart" uri="{C3380CC4-5D6E-409C-BE32-E72D297353CC}">
              <c16:uniqueId val="{00000005-9D81-4D77-AB16-B3E826CBCF1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0</c:v>
                </c:pt>
                <c:pt idx="1">
                  <c:v>0</c:v>
                </c:pt>
                <c:pt idx="2">
                  <c:v>#N/A</c:v>
                </c:pt>
                <c:pt idx="3">
                  <c:v>1.52</c:v>
                </c:pt>
                <c:pt idx="4">
                  <c:v>#N/A</c:v>
                </c:pt>
                <c:pt idx="5">
                  <c:v>0.11</c:v>
                </c:pt>
                <c:pt idx="6">
                  <c:v>#N/A</c:v>
                </c:pt>
                <c:pt idx="7">
                  <c:v>0.62</c:v>
                </c:pt>
                <c:pt idx="8">
                  <c:v>#N/A</c:v>
                </c:pt>
                <c:pt idx="9">
                  <c:v>0.93</c:v>
                </c:pt>
              </c:numCache>
            </c:numRef>
          </c:val>
          <c:extLst>
            <c:ext xmlns:c16="http://schemas.microsoft.com/office/drawing/2014/chart" uri="{C3380CC4-5D6E-409C-BE32-E72D297353CC}">
              <c16:uniqueId val="{00000006-9D81-4D77-AB16-B3E826CBCF1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2.84</c:v>
                </c:pt>
                <c:pt idx="2">
                  <c:v>#N/A</c:v>
                </c:pt>
                <c:pt idx="3">
                  <c:v>1.76</c:v>
                </c:pt>
                <c:pt idx="4">
                  <c:v>#N/A</c:v>
                </c:pt>
                <c:pt idx="5">
                  <c:v>1.41</c:v>
                </c:pt>
                <c:pt idx="6">
                  <c:v>#N/A</c:v>
                </c:pt>
                <c:pt idx="7">
                  <c:v>2.52</c:v>
                </c:pt>
                <c:pt idx="8">
                  <c:v>#N/A</c:v>
                </c:pt>
                <c:pt idx="9">
                  <c:v>2.66</c:v>
                </c:pt>
              </c:numCache>
            </c:numRef>
          </c:val>
          <c:extLst>
            <c:ext xmlns:c16="http://schemas.microsoft.com/office/drawing/2014/chart" uri="{C3380CC4-5D6E-409C-BE32-E72D297353CC}">
              <c16:uniqueId val="{00000007-9D81-4D77-AB16-B3E826CBCF1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7.73</c:v>
                </c:pt>
                <c:pt idx="2">
                  <c:v>#N/A</c:v>
                </c:pt>
                <c:pt idx="3">
                  <c:v>8.2100000000000009</c:v>
                </c:pt>
                <c:pt idx="4">
                  <c:v>#N/A</c:v>
                </c:pt>
                <c:pt idx="5">
                  <c:v>8.89</c:v>
                </c:pt>
                <c:pt idx="6">
                  <c:v>#N/A</c:v>
                </c:pt>
                <c:pt idx="7">
                  <c:v>9.34</c:v>
                </c:pt>
                <c:pt idx="8">
                  <c:v>#N/A</c:v>
                </c:pt>
                <c:pt idx="9">
                  <c:v>10.41</c:v>
                </c:pt>
              </c:numCache>
            </c:numRef>
          </c:val>
          <c:extLst>
            <c:ext xmlns:c16="http://schemas.microsoft.com/office/drawing/2014/chart" uri="{C3380CC4-5D6E-409C-BE32-E72D297353CC}">
              <c16:uniqueId val="{00000008-9D81-4D77-AB16-B3E826CBCF1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9.6999999999999993</c:v>
                </c:pt>
                <c:pt idx="2">
                  <c:v>#N/A</c:v>
                </c:pt>
                <c:pt idx="3">
                  <c:v>15.78</c:v>
                </c:pt>
                <c:pt idx="4">
                  <c:v>#N/A</c:v>
                </c:pt>
                <c:pt idx="5">
                  <c:v>9.85</c:v>
                </c:pt>
                <c:pt idx="6">
                  <c:v>#N/A</c:v>
                </c:pt>
                <c:pt idx="7">
                  <c:v>10.78</c:v>
                </c:pt>
                <c:pt idx="8">
                  <c:v>#N/A</c:v>
                </c:pt>
                <c:pt idx="9">
                  <c:v>12.71</c:v>
                </c:pt>
              </c:numCache>
            </c:numRef>
          </c:val>
          <c:extLst>
            <c:ext xmlns:c16="http://schemas.microsoft.com/office/drawing/2014/chart" uri="{C3380CC4-5D6E-409C-BE32-E72D297353CC}">
              <c16:uniqueId val="{00000009-9D81-4D77-AB16-B3E826CBCF1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1327</c:v>
                </c:pt>
                <c:pt idx="5">
                  <c:v>1251</c:v>
                </c:pt>
                <c:pt idx="8">
                  <c:v>1255</c:v>
                </c:pt>
                <c:pt idx="11">
                  <c:v>1227</c:v>
                </c:pt>
                <c:pt idx="14">
                  <c:v>1181</c:v>
                </c:pt>
              </c:numCache>
            </c:numRef>
          </c:val>
          <c:extLst>
            <c:ext xmlns:c16="http://schemas.microsoft.com/office/drawing/2014/chart" uri="{C3380CC4-5D6E-409C-BE32-E72D297353CC}">
              <c16:uniqueId val="{00000000-9499-4195-B387-540AD244077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499-4195-B387-540AD244077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2</c:v>
                </c:pt>
                <c:pt idx="9">
                  <c:v>5</c:v>
                </c:pt>
                <c:pt idx="12">
                  <c:v>5</c:v>
                </c:pt>
              </c:numCache>
            </c:numRef>
          </c:val>
          <c:extLst>
            <c:ext xmlns:c16="http://schemas.microsoft.com/office/drawing/2014/chart" uri="{C3380CC4-5D6E-409C-BE32-E72D297353CC}">
              <c16:uniqueId val="{00000002-9499-4195-B387-540AD244077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78</c:v>
                </c:pt>
                <c:pt idx="3">
                  <c:v>86</c:v>
                </c:pt>
                <c:pt idx="6">
                  <c:v>99</c:v>
                </c:pt>
                <c:pt idx="9">
                  <c:v>68</c:v>
                </c:pt>
                <c:pt idx="12">
                  <c:v>69</c:v>
                </c:pt>
              </c:numCache>
            </c:numRef>
          </c:val>
          <c:extLst>
            <c:ext xmlns:c16="http://schemas.microsoft.com/office/drawing/2014/chart" uri="{C3380CC4-5D6E-409C-BE32-E72D297353CC}">
              <c16:uniqueId val="{00000003-9499-4195-B387-540AD244077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437</c:v>
                </c:pt>
                <c:pt idx="3">
                  <c:v>384</c:v>
                </c:pt>
                <c:pt idx="6">
                  <c:v>365</c:v>
                </c:pt>
                <c:pt idx="9">
                  <c:v>389</c:v>
                </c:pt>
                <c:pt idx="12">
                  <c:v>417</c:v>
                </c:pt>
              </c:numCache>
            </c:numRef>
          </c:val>
          <c:extLst>
            <c:ext xmlns:c16="http://schemas.microsoft.com/office/drawing/2014/chart" uri="{C3380CC4-5D6E-409C-BE32-E72D297353CC}">
              <c16:uniqueId val="{00000004-9499-4195-B387-540AD244077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499-4195-B387-540AD244077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499-4195-B387-540AD244077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1246</c:v>
                </c:pt>
                <c:pt idx="3">
                  <c:v>1203</c:v>
                </c:pt>
                <c:pt idx="6">
                  <c:v>1254</c:v>
                </c:pt>
                <c:pt idx="9">
                  <c:v>1189</c:v>
                </c:pt>
                <c:pt idx="12">
                  <c:v>1168</c:v>
                </c:pt>
              </c:numCache>
            </c:numRef>
          </c:val>
          <c:extLst>
            <c:ext xmlns:c16="http://schemas.microsoft.com/office/drawing/2014/chart" uri="{C3380CC4-5D6E-409C-BE32-E72D297353CC}">
              <c16:uniqueId val="{00000007-9499-4195-B387-540AD244077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434</c:v>
                </c:pt>
                <c:pt idx="2">
                  <c:v>#N/A</c:v>
                </c:pt>
                <c:pt idx="3">
                  <c:v>#N/A</c:v>
                </c:pt>
                <c:pt idx="4">
                  <c:v>422</c:v>
                </c:pt>
                <c:pt idx="5">
                  <c:v>#N/A</c:v>
                </c:pt>
                <c:pt idx="6">
                  <c:v>#N/A</c:v>
                </c:pt>
                <c:pt idx="7">
                  <c:v>465</c:v>
                </c:pt>
                <c:pt idx="8">
                  <c:v>#N/A</c:v>
                </c:pt>
                <c:pt idx="9">
                  <c:v>#N/A</c:v>
                </c:pt>
                <c:pt idx="10">
                  <c:v>424</c:v>
                </c:pt>
                <c:pt idx="11">
                  <c:v>#N/A</c:v>
                </c:pt>
                <c:pt idx="12">
                  <c:v>#N/A</c:v>
                </c:pt>
                <c:pt idx="13">
                  <c:v>478</c:v>
                </c:pt>
                <c:pt idx="14">
                  <c:v>#N/A</c:v>
                </c:pt>
              </c:numCache>
            </c:numRef>
          </c:val>
          <c:smooth val="0"/>
          <c:extLst>
            <c:ext xmlns:c16="http://schemas.microsoft.com/office/drawing/2014/chart" uri="{C3380CC4-5D6E-409C-BE32-E72D297353CC}">
              <c16:uniqueId val="{00000008-9499-4195-B387-540AD244077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11745</c:v>
                </c:pt>
                <c:pt idx="5">
                  <c:v>11635</c:v>
                </c:pt>
                <c:pt idx="8">
                  <c:v>11153</c:v>
                </c:pt>
                <c:pt idx="11">
                  <c:v>11452</c:v>
                </c:pt>
                <c:pt idx="14">
                  <c:v>11580</c:v>
                </c:pt>
              </c:numCache>
            </c:numRef>
          </c:val>
          <c:extLst>
            <c:ext xmlns:c16="http://schemas.microsoft.com/office/drawing/2014/chart" uri="{C3380CC4-5D6E-409C-BE32-E72D297353CC}">
              <c16:uniqueId val="{00000000-8F66-46C9-A528-EED507C7825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156</c:v>
                </c:pt>
                <c:pt idx="5">
                  <c:v>110</c:v>
                </c:pt>
                <c:pt idx="8">
                  <c:v>69</c:v>
                </c:pt>
                <c:pt idx="11">
                  <c:v>44</c:v>
                </c:pt>
                <c:pt idx="14">
                  <c:v>28</c:v>
                </c:pt>
              </c:numCache>
            </c:numRef>
          </c:val>
          <c:extLst>
            <c:ext xmlns:c16="http://schemas.microsoft.com/office/drawing/2014/chart" uri="{C3380CC4-5D6E-409C-BE32-E72D297353CC}">
              <c16:uniqueId val="{00000001-8F66-46C9-A528-EED507C7825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7668</c:v>
                </c:pt>
                <c:pt idx="5">
                  <c:v>7864</c:v>
                </c:pt>
                <c:pt idx="8">
                  <c:v>8643</c:v>
                </c:pt>
                <c:pt idx="11">
                  <c:v>9177</c:v>
                </c:pt>
                <c:pt idx="14">
                  <c:v>9446</c:v>
                </c:pt>
              </c:numCache>
            </c:numRef>
          </c:val>
          <c:extLst>
            <c:ext xmlns:c16="http://schemas.microsoft.com/office/drawing/2014/chart" uri="{C3380CC4-5D6E-409C-BE32-E72D297353CC}">
              <c16:uniqueId val="{00000002-8F66-46C9-A528-EED507C7825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F66-46C9-A528-EED507C7825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F66-46C9-A528-EED507C7825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66-46C9-A528-EED507C7825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2092</c:v>
                </c:pt>
                <c:pt idx="3">
                  <c:v>2098</c:v>
                </c:pt>
                <c:pt idx="6">
                  <c:v>1993</c:v>
                </c:pt>
                <c:pt idx="9">
                  <c:v>1874</c:v>
                </c:pt>
                <c:pt idx="12">
                  <c:v>1958</c:v>
                </c:pt>
              </c:numCache>
            </c:numRef>
          </c:val>
          <c:extLst>
            <c:ext xmlns:c16="http://schemas.microsoft.com/office/drawing/2014/chart" uri="{C3380CC4-5D6E-409C-BE32-E72D297353CC}">
              <c16:uniqueId val="{00000006-8F66-46C9-A528-EED507C7825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811</c:v>
                </c:pt>
                <c:pt idx="3">
                  <c:v>865</c:v>
                </c:pt>
                <c:pt idx="6">
                  <c:v>758</c:v>
                </c:pt>
                <c:pt idx="9">
                  <c:v>721</c:v>
                </c:pt>
                <c:pt idx="12">
                  <c:v>713</c:v>
                </c:pt>
              </c:numCache>
            </c:numRef>
          </c:val>
          <c:extLst>
            <c:ext xmlns:c16="http://schemas.microsoft.com/office/drawing/2014/chart" uri="{C3380CC4-5D6E-409C-BE32-E72D297353CC}">
              <c16:uniqueId val="{00000007-8F66-46C9-A528-EED507C7825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5478</c:v>
                </c:pt>
                <c:pt idx="3">
                  <c:v>4898</c:v>
                </c:pt>
                <c:pt idx="6">
                  <c:v>4335</c:v>
                </c:pt>
                <c:pt idx="9">
                  <c:v>3836</c:v>
                </c:pt>
                <c:pt idx="12">
                  <c:v>3638</c:v>
                </c:pt>
              </c:numCache>
            </c:numRef>
          </c:val>
          <c:extLst>
            <c:ext xmlns:c16="http://schemas.microsoft.com/office/drawing/2014/chart" uri="{C3380CC4-5D6E-409C-BE32-E72D297353CC}">
              <c16:uniqueId val="{00000008-8F66-46C9-A528-EED507C7825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60</c:v>
                </c:pt>
                <c:pt idx="6">
                  <c:v>59</c:v>
                </c:pt>
                <c:pt idx="9">
                  <c:v>54</c:v>
                </c:pt>
                <c:pt idx="12">
                  <c:v>49</c:v>
                </c:pt>
              </c:numCache>
            </c:numRef>
          </c:val>
          <c:extLst>
            <c:ext xmlns:c16="http://schemas.microsoft.com/office/drawing/2014/chart" uri="{C3380CC4-5D6E-409C-BE32-E72D297353CC}">
              <c16:uniqueId val="{00000009-8F66-46C9-A528-EED507C7825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10417</c:v>
                </c:pt>
                <c:pt idx="3">
                  <c:v>10536</c:v>
                </c:pt>
                <c:pt idx="6">
                  <c:v>10130</c:v>
                </c:pt>
                <c:pt idx="9">
                  <c:v>11044</c:v>
                </c:pt>
                <c:pt idx="12">
                  <c:v>11382</c:v>
                </c:pt>
              </c:numCache>
            </c:numRef>
          </c:val>
          <c:extLst>
            <c:ext xmlns:c16="http://schemas.microsoft.com/office/drawing/2014/chart" uri="{C3380CC4-5D6E-409C-BE32-E72D297353CC}">
              <c16:uniqueId val="{0000000A-8F66-46C9-A528-EED507C7825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F66-46C9-A528-EED507C7825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4414</c:v>
                </c:pt>
                <c:pt idx="1">
                  <c:v>4760</c:v>
                </c:pt>
                <c:pt idx="2">
                  <c:v>4829</c:v>
                </c:pt>
              </c:numCache>
            </c:numRef>
          </c:val>
          <c:extLst>
            <c:ext xmlns:c16="http://schemas.microsoft.com/office/drawing/2014/chart" uri="{C3380CC4-5D6E-409C-BE32-E72D297353CC}">
              <c16:uniqueId val="{00000000-1F7E-4489-8C49-8ECBCA615AF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1035</c:v>
                </c:pt>
                <c:pt idx="1">
                  <c:v>1046</c:v>
                </c:pt>
                <c:pt idx="2">
                  <c:v>1284</c:v>
                </c:pt>
              </c:numCache>
            </c:numRef>
          </c:val>
          <c:extLst>
            <c:ext xmlns:c16="http://schemas.microsoft.com/office/drawing/2014/chart" uri="{C3380CC4-5D6E-409C-BE32-E72D297353CC}">
              <c16:uniqueId val="{00000001-1F7E-4489-8C49-8ECBCA615AF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4018</c:v>
                </c:pt>
                <c:pt idx="1">
                  <c:v>4024</c:v>
                </c:pt>
                <c:pt idx="2">
                  <c:v>3890</c:v>
                </c:pt>
              </c:numCache>
            </c:numRef>
          </c:val>
          <c:extLst>
            <c:ext xmlns:c16="http://schemas.microsoft.com/office/drawing/2014/chart" uri="{C3380CC4-5D6E-409C-BE32-E72D297353CC}">
              <c16:uniqueId val="{00000002-1F7E-4489-8C49-8ECBCA615AF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
14,127
159.56
14,040,972
12,812,391
852,408
6,570,890
11,382,171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町村合併前は、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町村のうち</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団体が財政力指数</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台であり、類似団体平均を大幅に下回っていたが、平成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日合併によりあさぎり町となり、合併による財政基盤の強化が図られたところである。合併直後は堅調な伸び（</a:t>
          </a:r>
          <a:r>
            <a:rPr kumimoji="1" lang="en-US" altLang="ja-JP" sz="1100">
              <a:solidFill>
                <a:schemeClr val="dk1"/>
              </a:solidFill>
              <a:effectLst/>
              <a:latin typeface="+mn-lt"/>
              <a:ea typeface="+mn-ea"/>
              <a:cs typeface="+mn-cs"/>
            </a:rPr>
            <a:t>H15 0.22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H16 0.24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H17 0.26</a:t>
          </a:r>
          <a:r>
            <a:rPr kumimoji="1" lang="ja-JP" altLang="ja-JP" sz="1100">
              <a:solidFill>
                <a:schemeClr val="dk1"/>
              </a:solidFill>
              <a:effectLst/>
              <a:latin typeface="+mn-lt"/>
              <a:ea typeface="+mn-ea"/>
              <a:cs typeface="+mn-cs"/>
            </a:rPr>
            <a:t>）を見せていたが、平成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年度から国の財政措置による基準財政需要額の増加により、緩やかに下降し、ここ数年は横ばい状態となっている。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今後も行財政改革等の取組みを通じて、財政基盤の強化に努める。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115570</xdr:rowOff>
    </xdr:from>
    <xdr:to>
      <xdr:col>23</xdr:col>
      <xdr:colOff>133350</xdr:colOff>
      <xdr:row>45</xdr:row>
      <xdr:rowOff>90170</xdr:rowOff>
    </xdr:to>
    <xdr:cxnSp macro="">
      <xdr:nvCxnSpPr>
        <xdr:cNvPr id="62" name="直線コネクタ 61"/>
        <xdr:cNvCxnSpPr/>
      </xdr:nvCxnSpPr>
      <xdr:spPr>
        <a:xfrm flipV="1">
          <a:off x="4953000" y="6116320"/>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62247</xdr:rowOff>
    </xdr:from>
    <xdr:ext cx="762000" cy="259045"/>
    <xdr:sp macro="" textlink="">
      <xdr:nvSpPr>
        <xdr:cNvPr id="63" name="財政力最小値テキスト"/>
        <xdr:cNvSpPr txBox="1"/>
      </xdr:nvSpPr>
      <xdr:spPr>
        <a:xfrm>
          <a:off x="5041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90170</xdr:rowOff>
    </xdr:from>
    <xdr:to>
      <xdr:col>24</xdr:col>
      <xdr:colOff>12700</xdr:colOff>
      <xdr:row>45</xdr:row>
      <xdr:rowOff>90170</xdr:rowOff>
    </xdr:to>
    <xdr:cxnSp macro="">
      <xdr:nvCxnSpPr>
        <xdr:cNvPr id="64" name="直線コネクタ 63"/>
        <xdr:cNvCxnSpPr/>
      </xdr:nvCxnSpPr>
      <xdr:spPr>
        <a:xfrm>
          <a:off x="4864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30497</xdr:rowOff>
    </xdr:from>
    <xdr:ext cx="762000" cy="259045"/>
    <xdr:sp macro="" textlink="">
      <xdr:nvSpPr>
        <xdr:cNvPr id="65" name="財政力最大値テキスト"/>
        <xdr:cNvSpPr txBox="1"/>
      </xdr:nvSpPr>
      <xdr:spPr>
        <a:xfrm>
          <a:off x="5041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115570</xdr:rowOff>
    </xdr:from>
    <xdr:to>
      <xdr:col>24</xdr:col>
      <xdr:colOff>12700</xdr:colOff>
      <xdr:row>35</xdr:row>
      <xdr:rowOff>115570</xdr:rowOff>
    </xdr:to>
    <xdr:cxnSp macro="">
      <xdr:nvCxnSpPr>
        <xdr:cNvPr id="66" name="直線コネクタ 65"/>
        <xdr:cNvCxnSpPr/>
      </xdr:nvCxnSpPr>
      <xdr:spPr>
        <a:xfrm>
          <a:off x="4864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20320</xdr:rowOff>
    </xdr:to>
    <xdr:cxnSp macro="">
      <xdr:nvCxnSpPr>
        <xdr:cNvPr id="67" name="直線コネクタ 66"/>
        <xdr:cNvCxnSpPr/>
      </xdr:nvCxnSpPr>
      <xdr:spPr>
        <a:xfrm>
          <a:off x="4114800" y="756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68" name="財政力平均値テキスト"/>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69" name="フローチャート: 判断 68"/>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20320</xdr:rowOff>
    </xdr:from>
    <xdr:to>
      <xdr:col>19</xdr:col>
      <xdr:colOff>133350</xdr:colOff>
      <xdr:row>44</xdr:row>
      <xdr:rowOff>20320</xdr:rowOff>
    </xdr:to>
    <xdr:cxnSp macro="">
      <xdr:nvCxnSpPr>
        <xdr:cNvPr id="70" name="直線コネクタ 69"/>
        <xdr:cNvCxnSpPr/>
      </xdr:nvCxnSpPr>
      <xdr:spPr>
        <a:xfrm>
          <a:off x="3225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1" name="フローチャート: 判断 70"/>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2" name="テキスト ボックス 71"/>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44</xdr:row>
      <xdr:rowOff>20320</xdr:rowOff>
    </xdr:to>
    <xdr:cxnSp macro="">
      <xdr:nvCxnSpPr>
        <xdr:cNvPr id="73" name="直線コネクタ 72"/>
        <xdr:cNvCxnSpPr/>
      </xdr:nvCxnSpPr>
      <xdr:spPr>
        <a:xfrm>
          <a:off x="2336800" y="75158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4" name="フローチャート: 判断 73"/>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75" name="テキスト ボックス 74"/>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143510</xdr:rowOff>
    </xdr:from>
    <xdr:to>
      <xdr:col>11</xdr:col>
      <xdr:colOff>31750</xdr:colOff>
      <xdr:row>44</xdr:row>
      <xdr:rowOff>20320</xdr:rowOff>
    </xdr:to>
    <xdr:cxnSp macro="">
      <xdr:nvCxnSpPr>
        <xdr:cNvPr id="76" name="直線コネクタ 75"/>
        <xdr:cNvCxnSpPr/>
      </xdr:nvCxnSpPr>
      <xdr:spPr>
        <a:xfrm flipV="1">
          <a:off x="1447800" y="75158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124460</xdr:rowOff>
    </xdr:from>
    <xdr:to>
      <xdr:col>11</xdr:col>
      <xdr:colOff>82550</xdr:colOff>
      <xdr:row>41</xdr:row>
      <xdr:rowOff>54610</xdr:rowOff>
    </xdr:to>
    <xdr:sp macro="" textlink="">
      <xdr:nvSpPr>
        <xdr:cNvPr id="77" name="フローチャート: 判断 76"/>
        <xdr:cNvSpPr/>
      </xdr:nvSpPr>
      <xdr:spPr>
        <a:xfrm>
          <a:off x="2286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64787</xdr:rowOff>
    </xdr:from>
    <xdr:ext cx="762000" cy="259045"/>
    <xdr:sp macro="" textlink="">
      <xdr:nvSpPr>
        <xdr:cNvPr id="78" name="テキスト ボックス 77"/>
        <xdr:cNvSpPr txBox="1"/>
      </xdr:nvSpPr>
      <xdr:spPr>
        <a:xfrm>
          <a:off x="1955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27940</xdr:rowOff>
    </xdr:from>
    <xdr:to>
      <xdr:col>7</xdr:col>
      <xdr:colOff>31750</xdr:colOff>
      <xdr:row>40</xdr:row>
      <xdr:rowOff>129540</xdr:rowOff>
    </xdr:to>
    <xdr:sp macro="" textlink="">
      <xdr:nvSpPr>
        <xdr:cNvPr id="79" name="フローチャート: 判断 78"/>
        <xdr:cNvSpPr/>
      </xdr:nvSpPr>
      <xdr:spPr>
        <a:xfrm>
          <a:off x="1397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139717</xdr:rowOff>
    </xdr:from>
    <xdr:ext cx="762000" cy="259045"/>
    <xdr:sp macro="" textlink="">
      <xdr:nvSpPr>
        <xdr:cNvPr id="80" name="テキスト ボックス 79"/>
        <xdr:cNvSpPr txBox="1"/>
      </xdr:nvSpPr>
      <xdr:spPr>
        <a:xfrm>
          <a:off x="1066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113047</xdr:rowOff>
    </xdr:from>
    <xdr:ext cx="762000" cy="259045"/>
    <xdr:sp macro="" textlink="">
      <xdr:nvSpPr>
        <xdr:cNvPr id="87" name="財政力該当値テキスト"/>
        <xdr:cNvSpPr txBox="1"/>
      </xdr:nvSpPr>
      <xdr:spPr>
        <a:xfrm>
          <a:off x="5041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8" name="楕円 87"/>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89" name="テキスト ボックス 88"/>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90" name="楕円 89"/>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1" name="テキスト ボックス 90"/>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2" name="楕円 91"/>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3" name="テキスト ボックス 92"/>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4" name="楕円 93"/>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5" name="テキスト ボックス 94"/>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年度から取り組んだ行財政改革の中で、職員の定員管理による人件費の削減や、</a:t>
          </a:r>
          <a:r>
            <a:rPr kumimoji="1" lang="en-US" altLang="ja-JP" sz="1100">
              <a:solidFill>
                <a:schemeClr val="dk1"/>
              </a:solidFill>
              <a:effectLst/>
              <a:latin typeface="+mn-lt"/>
              <a:ea typeface="+mn-ea"/>
              <a:cs typeface="+mn-cs"/>
            </a:rPr>
            <a:t>PDCA</a:t>
          </a:r>
          <a:r>
            <a:rPr kumimoji="1" lang="ja-JP" altLang="ja-JP" sz="1100">
              <a:solidFill>
                <a:schemeClr val="dk1"/>
              </a:solidFill>
              <a:effectLst/>
              <a:latin typeface="+mn-lt"/>
              <a:ea typeface="+mn-ea"/>
              <a:cs typeface="+mn-cs"/>
            </a:rPr>
            <a:t>サイクルに基づき全ての事務事業の点検・見直しを行ったこと等により、平成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年度から類似団体平均を下回っている。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は交付税合併算定替えの特例措置が段階的に削減され、比率が上昇してきたが、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34502</xdr:rowOff>
    </xdr:from>
    <xdr:to>
      <xdr:col>23</xdr:col>
      <xdr:colOff>133350</xdr:colOff>
      <xdr:row>66</xdr:row>
      <xdr:rowOff>102658</xdr:rowOff>
    </xdr:to>
    <xdr:cxnSp macro="">
      <xdr:nvCxnSpPr>
        <xdr:cNvPr id="125" name="直線コネクタ 124"/>
        <xdr:cNvCxnSpPr/>
      </xdr:nvCxnSpPr>
      <xdr:spPr>
        <a:xfrm flipV="1">
          <a:off x="4953000" y="9978602"/>
          <a:ext cx="0" cy="1439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74735</xdr:rowOff>
    </xdr:from>
    <xdr:ext cx="762000" cy="259045"/>
    <xdr:sp macro="" textlink="">
      <xdr:nvSpPr>
        <xdr:cNvPr id="126" name="財政構造の弾力性最小値テキスト"/>
        <xdr:cNvSpPr txBox="1"/>
      </xdr:nvSpPr>
      <xdr:spPr>
        <a:xfrm>
          <a:off x="5041900" y="11390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102658</xdr:rowOff>
    </xdr:from>
    <xdr:to>
      <xdr:col>24</xdr:col>
      <xdr:colOff>12700</xdr:colOff>
      <xdr:row>66</xdr:row>
      <xdr:rowOff>102658</xdr:rowOff>
    </xdr:to>
    <xdr:cxnSp macro="">
      <xdr:nvCxnSpPr>
        <xdr:cNvPr id="127" name="直線コネクタ 126"/>
        <xdr:cNvCxnSpPr/>
      </xdr:nvCxnSpPr>
      <xdr:spPr>
        <a:xfrm>
          <a:off x="4864100" y="11418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120879</xdr:rowOff>
    </xdr:from>
    <xdr:ext cx="762000" cy="259045"/>
    <xdr:sp macro="" textlink="">
      <xdr:nvSpPr>
        <xdr:cNvPr id="128"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34502</xdr:rowOff>
    </xdr:from>
    <xdr:to>
      <xdr:col>24</xdr:col>
      <xdr:colOff>12700</xdr:colOff>
      <xdr:row>58</xdr:row>
      <xdr:rowOff>34502</xdr:rowOff>
    </xdr:to>
    <xdr:cxnSp macro="">
      <xdr:nvCxnSpPr>
        <xdr:cNvPr id="129" name="直線コネクタ 128"/>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104352</xdr:rowOff>
    </xdr:from>
    <xdr:to>
      <xdr:col>23</xdr:col>
      <xdr:colOff>133350</xdr:colOff>
      <xdr:row>59</xdr:row>
      <xdr:rowOff>108373</xdr:rowOff>
    </xdr:to>
    <xdr:cxnSp macro="">
      <xdr:nvCxnSpPr>
        <xdr:cNvPr id="130" name="直線コネクタ 129"/>
        <xdr:cNvCxnSpPr/>
      </xdr:nvCxnSpPr>
      <xdr:spPr>
        <a:xfrm flipV="1">
          <a:off x="4114800" y="10219902"/>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7002</xdr:rowOff>
    </xdr:from>
    <xdr:ext cx="762000" cy="259045"/>
    <xdr:sp macro="" textlink="">
      <xdr:nvSpPr>
        <xdr:cNvPr id="131" name="財政構造の弾力性平均値テキスト"/>
        <xdr:cNvSpPr txBox="1"/>
      </xdr:nvSpPr>
      <xdr:spPr>
        <a:xfrm>
          <a:off x="5041900" y="102940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34925</xdr:rowOff>
    </xdr:from>
    <xdr:to>
      <xdr:col>23</xdr:col>
      <xdr:colOff>184150</xdr:colOff>
      <xdr:row>60</xdr:row>
      <xdr:rowOff>136525</xdr:rowOff>
    </xdr:to>
    <xdr:sp macro="" textlink="">
      <xdr:nvSpPr>
        <xdr:cNvPr id="132" name="フローチャート: 判断 131"/>
        <xdr:cNvSpPr/>
      </xdr:nvSpPr>
      <xdr:spPr>
        <a:xfrm>
          <a:off x="49022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40005</xdr:rowOff>
    </xdr:from>
    <xdr:to>
      <xdr:col>19</xdr:col>
      <xdr:colOff>133350</xdr:colOff>
      <xdr:row>59</xdr:row>
      <xdr:rowOff>108373</xdr:rowOff>
    </xdr:to>
    <xdr:cxnSp macro="">
      <xdr:nvCxnSpPr>
        <xdr:cNvPr id="133" name="直線コネクタ 132"/>
        <xdr:cNvCxnSpPr/>
      </xdr:nvCxnSpPr>
      <xdr:spPr>
        <a:xfrm>
          <a:off x="3225800" y="10155555"/>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133985</xdr:rowOff>
    </xdr:from>
    <xdr:to>
      <xdr:col>19</xdr:col>
      <xdr:colOff>184150</xdr:colOff>
      <xdr:row>60</xdr:row>
      <xdr:rowOff>64135</xdr:rowOff>
    </xdr:to>
    <xdr:sp macro="" textlink="">
      <xdr:nvSpPr>
        <xdr:cNvPr id="134" name="フローチャート: 判断 133"/>
        <xdr:cNvSpPr/>
      </xdr:nvSpPr>
      <xdr:spPr>
        <a:xfrm>
          <a:off x="4064000" y="1024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48912</xdr:rowOff>
    </xdr:from>
    <xdr:ext cx="736600" cy="259045"/>
    <xdr:sp macro="" textlink="">
      <xdr:nvSpPr>
        <xdr:cNvPr id="135" name="テキスト ボックス 134"/>
        <xdr:cNvSpPr txBox="1"/>
      </xdr:nvSpPr>
      <xdr:spPr>
        <a:xfrm>
          <a:off x="3733800" y="10335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40005</xdr:rowOff>
    </xdr:from>
    <xdr:to>
      <xdr:col>15</xdr:col>
      <xdr:colOff>82550</xdr:colOff>
      <xdr:row>60</xdr:row>
      <xdr:rowOff>5292</xdr:rowOff>
    </xdr:to>
    <xdr:cxnSp macro="">
      <xdr:nvCxnSpPr>
        <xdr:cNvPr id="136" name="直線コネクタ 135"/>
        <xdr:cNvCxnSpPr/>
      </xdr:nvCxnSpPr>
      <xdr:spPr>
        <a:xfrm flipV="1">
          <a:off x="2336800" y="10155555"/>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45508</xdr:rowOff>
    </xdr:from>
    <xdr:to>
      <xdr:col>15</xdr:col>
      <xdr:colOff>133350</xdr:colOff>
      <xdr:row>59</xdr:row>
      <xdr:rowOff>147108</xdr:rowOff>
    </xdr:to>
    <xdr:sp macro="" textlink="">
      <xdr:nvSpPr>
        <xdr:cNvPr id="137" name="フローチャート: 判断 136"/>
        <xdr:cNvSpPr/>
      </xdr:nvSpPr>
      <xdr:spPr>
        <a:xfrm>
          <a:off x="3175000" y="10161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131885</xdr:rowOff>
    </xdr:from>
    <xdr:ext cx="762000" cy="259045"/>
    <xdr:sp macro="" textlink="">
      <xdr:nvSpPr>
        <xdr:cNvPr id="138" name="テキスト ボックス 137"/>
        <xdr:cNvSpPr txBox="1"/>
      </xdr:nvSpPr>
      <xdr:spPr>
        <a:xfrm>
          <a:off x="2844800" y="1024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5292</xdr:rowOff>
    </xdr:from>
    <xdr:to>
      <xdr:col>11</xdr:col>
      <xdr:colOff>31750</xdr:colOff>
      <xdr:row>60</xdr:row>
      <xdr:rowOff>61595</xdr:rowOff>
    </xdr:to>
    <xdr:cxnSp macro="">
      <xdr:nvCxnSpPr>
        <xdr:cNvPr id="139" name="直線コネクタ 138"/>
        <xdr:cNvCxnSpPr/>
      </xdr:nvCxnSpPr>
      <xdr:spPr>
        <a:xfrm flipV="1">
          <a:off x="1447800" y="10292292"/>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30904</xdr:rowOff>
    </xdr:from>
    <xdr:to>
      <xdr:col>11</xdr:col>
      <xdr:colOff>82550</xdr:colOff>
      <xdr:row>60</xdr:row>
      <xdr:rowOff>132504</xdr:rowOff>
    </xdr:to>
    <xdr:sp macro="" textlink="">
      <xdr:nvSpPr>
        <xdr:cNvPr id="140" name="フローチャート: 判断 139"/>
        <xdr:cNvSpPr/>
      </xdr:nvSpPr>
      <xdr:spPr>
        <a:xfrm>
          <a:off x="2286000" y="10317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117281</xdr:rowOff>
    </xdr:from>
    <xdr:ext cx="762000" cy="259045"/>
    <xdr:sp macro="" textlink="">
      <xdr:nvSpPr>
        <xdr:cNvPr id="141" name="テキスト ボックス 140"/>
        <xdr:cNvSpPr txBox="1"/>
      </xdr:nvSpPr>
      <xdr:spPr>
        <a:xfrm>
          <a:off x="1955800" y="1040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59055</xdr:rowOff>
    </xdr:from>
    <xdr:to>
      <xdr:col>7</xdr:col>
      <xdr:colOff>31750</xdr:colOff>
      <xdr:row>60</xdr:row>
      <xdr:rowOff>160655</xdr:rowOff>
    </xdr:to>
    <xdr:sp macro="" textlink="">
      <xdr:nvSpPr>
        <xdr:cNvPr id="142" name="フローチャート: 判断 141"/>
        <xdr:cNvSpPr/>
      </xdr:nvSpPr>
      <xdr:spPr>
        <a:xfrm>
          <a:off x="1397000" y="1034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145432</xdr:rowOff>
    </xdr:from>
    <xdr:ext cx="762000" cy="259045"/>
    <xdr:sp macro="" textlink="">
      <xdr:nvSpPr>
        <xdr:cNvPr id="143" name="テキスト ボックス 142"/>
        <xdr:cNvSpPr txBox="1"/>
      </xdr:nvSpPr>
      <xdr:spPr>
        <a:xfrm>
          <a:off x="1066800" y="1043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53552</xdr:rowOff>
    </xdr:from>
    <xdr:to>
      <xdr:col>23</xdr:col>
      <xdr:colOff>184150</xdr:colOff>
      <xdr:row>59</xdr:row>
      <xdr:rowOff>155152</xdr:rowOff>
    </xdr:to>
    <xdr:sp macro="" textlink="">
      <xdr:nvSpPr>
        <xdr:cNvPr id="149" name="楕円 148"/>
        <xdr:cNvSpPr/>
      </xdr:nvSpPr>
      <xdr:spPr>
        <a:xfrm>
          <a:off x="4902200" y="1016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70079</xdr:rowOff>
    </xdr:from>
    <xdr:ext cx="762000" cy="259045"/>
    <xdr:sp macro="" textlink="">
      <xdr:nvSpPr>
        <xdr:cNvPr id="150" name="財政構造の弾力性該当値テキスト"/>
        <xdr:cNvSpPr txBox="1"/>
      </xdr:nvSpPr>
      <xdr:spPr>
        <a:xfrm>
          <a:off x="5041900" y="10014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57573</xdr:rowOff>
    </xdr:from>
    <xdr:to>
      <xdr:col>19</xdr:col>
      <xdr:colOff>184150</xdr:colOff>
      <xdr:row>59</xdr:row>
      <xdr:rowOff>159173</xdr:rowOff>
    </xdr:to>
    <xdr:sp macro="" textlink="">
      <xdr:nvSpPr>
        <xdr:cNvPr id="151" name="楕円 150"/>
        <xdr:cNvSpPr/>
      </xdr:nvSpPr>
      <xdr:spPr>
        <a:xfrm>
          <a:off x="4064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169350</xdr:rowOff>
    </xdr:from>
    <xdr:ext cx="736600" cy="259045"/>
    <xdr:sp macro="" textlink="">
      <xdr:nvSpPr>
        <xdr:cNvPr id="152" name="テキスト ボックス 151"/>
        <xdr:cNvSpPr txBox="1"/>
      </xdr:nvSpPr>
      <xdr:spPr>
        <a:xfrm>
          <a:off x="3733800" y="9942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160655</xdr:rowOff>
    </xdr:from>
    <xdr:to>
      <xdr:col>15</xdr:col>
      <xdr:colOff>133350</xdr:colOff>
      <xdr:row>59</xdr:row>
      <xdr:rowOff>90805</xdr:rowOff>
    </xdr:to>
    <xdr:sp macro="" textlink="">
      <xdr:nvSpPr>
        <xdr:cNvPr id="153" name="楕円 152"/>
        <xdr:cNvSpPr/>
      </xdr:nvSpPr>
      <xdr:spPr>
        <a:xfrm>
          <a:off x="3175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100982</xdr:rowOff>
    </xdr:from>
    <xdr:ext cx="762000" cy="259045"/>
    <xdr:sp macro="" textlink="">
      <xdr:nvSpPr>
        <xdr:cNvPr id="154" name="テキスト ボックス 153"/>
        <xdr:cNvSpPr txBox="1"/>
      </xdr:nvSpPr>
      <xdr:spPr>
        <a:xfrm>
          <a:off x="2844800" y="987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125942</xdr:rowOff>
    </xdr:from>
    <xdr:to>
      <xdr:col>11</xdr:col>
      <xdr:colOff>82550</xdr:colOff>
      <xdr:row>60</xdr:row>
      <xdr:rowOff>56092</xdr:rowOff>
    </xdr:to>
    <xdr:sp macro="" textlink="">
      <xdr:nvSpPr>
        <xdr:cNvPr id="155" name="楕円 154"/>
        <xdr:cNvSpPr/>
      </xdr:nvSpPr>
      <xdr:spPr>
        <a:xfrm>
          <a:off x="2286000" y="102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66269</xdr:rowOff>
    </xdr:from>
    <xdr:ext cx="762000" cy="259045"/>
    <xdr:sp macro="" textlink="">
      <xdr:nvSpPr>
        <xdr:cNvPr id="156" name="テキスト ボックス 155"/>
        <xdr:cNvSpPr txBox="1"/>
      </xdr:nvSpPr>
      <xdr:spPr>
        <a:xfrm>
          <a:off x="1955800" y="100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10795</xdr:rowOff>
    </xdr:from>
    <xdr:to>
      <xdr:col>7</xdr:col>
      <xdr:colOff>31750</xdr:colOff>
      <xdr:row>60</xdr:row>
      <xdr:rowOff>112395</xdr:rowOff>
    </xdr:to>
    <xdr:sp macro="" textlink="">
      <xdr:nvSpPr>
        <xdr:cNvPr id="157" name="楕円 156"/>
        <xdr:cNvSpPr/>
      </xdr:nvSpPr>
      <xdr:spPr>
        <a:xfrm>
          <a:off x="1397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122572</xdr:rowOff>
    </xdr:from>
    <xdr:ext cx="762000" cy="259045"/>
    <xdr:sp macro="" textlink="">
      <xdr:nvSpPr>
        <xdr:cNvPr id="158" name="テキスト ボックス 157"/>
        <xdr:cNvSpPr txBox="1"/>
      </xdr:nvSpPr>
      <xdr:spPr>
        <a:xfrm>
          <a:off x="1066800" y="1006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[238,392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人件費・物件費等の合計額の人口１人当たりの金額が平成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年度まで類似団体を上回っていたが、この主な要因は、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町村が合併したため、類似団体に比べて職員数が多く、人件費が多額になっていたことである。平成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年度以降類似団体平均を下回った。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）を策定し、さらなる職員数の適正化に努めている。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164633</xdr:rowOff>
    </xdr:from>
    <xdr:to>
      <xdr:col>23</xdr:col>
      <xdr:colOff>133350</xdr:colOff>
      <xdr:row>89</xdr:row>
      <xdr:rowOff>96709</xdr:rowOff>
    </xdr:to>
    <xdr:cxnSp macro="">
      <xdr:nvCxnSpPr>
        <xdr:cNvPr id="188" name="直線コネクタ 187"/>
        <xdr:cNvCxnSpPr/>
      </xdr:nvCxnSpPr>
      <xdr:spPr>
        <a:xfrm flipV="1">
          <a:off x="4953000" y="13709183"/>
          <a:ext cx="0" cy="16465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68786</xdr:rowOff>
    </xdr:from>
    <xdr:ext cx="762000" cy="259045"/>
    <xdr:sp macro="" textlink="">
      <xdr:nvSpPr>
        <xdr:cNvPr id="189" name="人件費・物件費等の状況最小値テキスト"/>
        <xdr:cNvSpPr txBox="1"/>
      </xdr:nvSpPr>
      <xdr:spPr>
        <a:xfrm>
          <a:off x="5041900" y="1532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96709</xdr:rowOff>
    </xdr:from>
    <xdr:to>
      <xdr:col>24</xdr:col>
      <xdr:colOff>12700</xdr:colOff>
      <xdr:row>89</xdr:row>
      <xdr:rowOff>96709</xdr:rowOff>
    </xdr:to>
    <xdr:cxnSp macro="">
      <xdr:nvCxnSpPr>
        <xdr:cNvPr id="190" name="直線コネクタ 189"/>
        <xdr:cNvCxnSpPr/>
      </xdr:nvCxnSpPr>
      <xdr:spPr>
        <a:xfrm>
          <a:off x="4864100" y="15355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79560</xdr:rowOff>
    </xdr:from>
    <xdr:ext cx="762000" cy="259045"/>
    <xdr:sp macro="" textlink="">
      <xdr:nvSpPr>
        <xdr:cNvPr id="191" name="人件費・物件費等の状況最大値テキスト"/>
        <xdr:cNvSpPr txBox="1"/>
      </xdr:nvSpPr>
      <xdr:spPr>
        <a:xfrm>
          <a:off x="5041900" y="13452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164633</xdr:rowOff>
    </xdr:from>
    <xdr:to>
      <xdr:col>24</xdr:col>
      <xdr:colOff>12700</xdr:colOff>
      <xdr:row>79</xdr:row>
      <xdr:rowOff>164633</xdr:rowOff>
    </xdr:to>
    <xdr:cxnSp macro="">
      <xdr:nvCxnSpPr>
        <xdr:cNvPr id="192" name="直線コネクタ 191"/>
        <xdr:cNvCxnSpPr/>
      </xdr:nvCxnSpPr>
      <xdr:spPr>
        <a:xfrm>
          <a:off x="4864100" y="1370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134676</xdr:rowOff>
    </xdr:from>
    <xdr:to>
      <xdr:col>23</xdr:col>
      <xdr:colOff>133350</xdr:colOff>
      <xdr:row>80</xdr:row>
      <xdr:rowOff>161866</xdr:rowOff>
    </xdr:to>
    <xdr:cxnSp macro="">
      <xdr:nvCxnSpPr>
        <xdr:cNvPr id="193" name="直線コネクタ 192"/>
        <xdr:cNvCxnSpPr/>
      </xdr:nvCxnSpPr>
      <xdr:spPr>
        <a:xfrm>
          <a:off x="4114800" y="13850676"/>
          <a:ext cx="838200" cy="2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25937</xdr:rowOff>
    </xdr:from>
    <xdr:ext cx="762000" cy="259045"/>
    <xdr:sp macro="" textlink="">
      <xdr:nvSpPr>
        <xdr:cNvPr id="194" name="人件費・物件費等の状況平均値テキスト"/>
        <xdr:cNvSpPr txBox="1"/>
      </xdr:nvSpPr>
      <xdr:spPr>
        <a:xfrm>
          <a:off x="5041900" y="139133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53860</xdr:rowOff>
    </xdr:from>
    <xdr:to>
      <xdr:col>23</xdr:col>
      <xdr:colOff>184150</xdr:colOff>
      <xdr:row>81</xdr:row>
      <xdr:rowOff>155460</xdr:rowOff>
    </xdr:to>
    <xdr:sp macro="" textlink="">
      <xdr:nvSpPr>
        <xdr:cNvPr id="195" name="フローチャート: 判断 194"/>
        <xdr:cNvSpPr/>
      </xdr:nvSpPr>
      <xdr:spPr>
        <a:xfrm>
          <a:off x="4902200" y="1394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92503</xdr:rowOff>
    </xdr:from>
    <xdr:to>
      <xdr:col>19</xdr:col>
      <xdr:colOff>133350</xdr:colOff>
      <xdr:row>80</xdr:row>
      <xdr:rowOff>134676</xdr:rowOff>
    </xdr:to>
    <xdr:cxnSp macro="">
      <xdr:nvCxnSpPr>
        <xdr:cNvPr id="196" name="直線コネクタ 195"/>
        <xdr:cNvCxnSpPr/>
      </xdr:nvCxnSpPr>
      <xdr:spPr>
        <a:xfrm>
          <a:off x="3225800" y="13808503"/>
          <a:ext cx="889000" cy="4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16010</xdr:rowOff>
    </xdr:from>
    <xdr:to>
      <xdr:col>19</xdr:col>
      <xdr:colOff>184150</xdr:colOff>
      <xdr:row>81</xdr:row>
      <xdr:rowOff>117610</xdr:rowOff>
    </xdr:to>
    <xdr:sp macro="" textlink="">
      <xdr:nvSpPr>
        <xdr:cNvPr id="197" name="フローチャート: 判断 196"/>
        <xdr:cNvSpPr/>
      </xdr:nvSpPr>
      <xdr:spPr>
        <a:xfrm>
          <a:off x="4064000" y="1390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102387</xdr:rowOff>
    </xdr:from>
    <xdr:ext cx="736600" cy="259045"/>
    <xdr:sp macro="" textlink="">
      <xdr:nvSpPr>
        <xdr:cNvPr id="198" name="テキスト ボックス 197"/>
        <xdr:cNvSpPr txBox="1"/>
      </xdr:nvSpPr>
      <xdr:spPr>
        <a:xfrm>
          <a:off x="3733800" y="13989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91297</xdr:rowOff>
    </xdr:from>
    <xdr:to>
      <xdr:col>15</xdr:col>
      <xdr:colOff>82550</xdr:colOff>
      <xdr:row>80</xdr:row>
      <xdr:rowOff>92503</xdr:rowOff>
    </xdr:to>
    <xdr:cxnSp macro="">
      <xdr:nvCxnSpPr>
        <xdr:cNvPr id="199" name="直線コネクタ 198"/>
        <xdr:cNvCxnSpPr/>
      </xdr:nvCxnSpPr>
      <xdr:spPr>
        <a:xfrm>
          <a:off x="2336800" y="13807297"/>
          <a:ext cx="8890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149278</xdr:rowOff>
    </xdr:from>
    <xdr:to>
      <xdr:col>15</xdr:col>
      <xdr:colOff>133350</xdr:colOff>
      <xdr:row>81</xdr:row>
      <xdr:rowOff>79428</xdr:rowOff>
    </xdr:to>
    <xdr:sp macro="" textlink="">
      <xdr:nvSpPr>
        <xdr:cNvPr id="200" name="フローチャート: 判断 199"/>
        <xdr:cNvSpPr/>
      </xdr:nvSpPr>
      <xdr:spPr>
        <a:xfrm>
          <a:off x="3175000" y="1386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64205</xdr:rowOff>
    </xdr:from>
    <xdr:ext cx="762000" cy="259045"/>
    <xdr:sp macro="" textlink="">
      <xdr:nvSpPr>
        <xdr:cNvPr id="201" name="テキスト ボックス 200"/>
        <xdr:cNvSpPr txBox="1"/>
      </xdr:nvSpPr>
      <xdr:spPr>
        <a:xfrm>
          <a:off x="2844800" y="1395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33218</xdr:rowOff>
    </xdr:from>
    <xdr:to>
      <xdr:col>11</xdr:col>
      <xdr:colOff>31750</xdr:colOff>
      <xdr:row>80</xdr:row>
      <xdr:rowOff>91297</xdr:rowOff>
    </xdr:to>
    <xdr:cxnSp macro="">
      <xdr:nvCxnSpPr>
        <xdr:cNvPr id="202" name="直線コネクタ 201"/>
        <xdr:cNvCxnSpPr/>
      </xdr:nvCxnSpPr>
      <xdr:spPr>
        <a:xfrm>
          <a:off x="1447800" y="13749218"/>
          <a:ext cx="889000" cy="5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104012</xdr:rowOff>
    </xdr:from>
    <xdr:to>
      <xdr:col>11</xdr:col>
      <xdr:colOff>82550</xdr:colOff>
      <xdr:row>81</xdr:row>
      <xdr:rowOff>34162</xdr:rowOff>
    </xdr:to>
    <xdr:sp macro="" textlink="">
      <xdr:nvSpPr>
        <xdr:cNvPr id="203" name="フローチャート: 判断 202"/>
        <xdr:cNvSpPr/>
      </xdr:nvSpPr>
      <xdr:spPr>
        <a:xfrm>
          <a:off x="2286000" y="1382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18939</xdr:rowOff>
    </xdr:from>
    <xdr:ext cx="762000" cy="259045"/>
    <xdr:sp macro="" textlink="">
      <xdr:nvSpPr>
        <xdr:cNvPr id="204" name="テキスト ボックス 203"/>
        <xdr:cNvSpPr txBox="1"/>
      </xdr:nvSpPr>
      <xdr:spPr>
        <a:xfrm>
          <a:off x="1955800" y="13906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38326</xdr:rowOff>
    </xdr:from>
    <xdr:to>
      <xdr:col>7</xdr:col>
      <xdr:colOff>31750</xdr:colOff>
      <xdr:row>80</xdr:row>
      <xdr:rowOff>139926</xdr:rowOff>
    </xdr:to>
    <xdr:sp macro="" textlink="">
      <xdr:nvSpPr>
        <xdr:cNvPr id="205" name="フローチャート: 判断 204"/>
        <xdr:cNvSpPr/>
      </xdr:nvSpPr>
      <xdr:spPr>
        <a:xfrm>
          <a:off x="1397000" y="1375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124703</xdr:rowOff>
    </xdr:from>
    <xdr:ext cx="762000" cy="259045"/>
    <xdr:sp macro="" textlink="">
      <xdr:nvSpPr>
        <xdr:cNvPr id="206" name="テキスト ボックス 205"/>
        <xdr:cNvSpPr txBox="1"/>
      </xdr:nvSpPr>
      <xdr:spPr>
        <a:xfrm>
          <a:off x="1066800" y="13840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111066</xdr:rowOff>
    </xdr:from>
    <xdr:to>
      <xdr:col>23</xdr:col>
      <xdr:colOff>184150</xdr:colOff>
      <xdr:row>81</xdr:row>
      <xdr:rowOff>41216</xdr:rowOff>
    </xdr:to>
    <xdr:sp macro="" textlink="">
      <xdr:nvSpPr>
        <xdr:cNvPr id="212" name="楕円 211"/>
        <xdr:cNvSpPr/>
      </xdr:nvSpPr>
      <xdr:spPr>
        <a:xfrm>
          <a:off x="4902200" y="1382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127593</xdr:rowOff>
    </xdr:from>
    <xdr:ext cx="762000" cy="259045"/>
    <xdr:sp macro="" textlink="">
      <xdr:nvSpPr>
        <xdr:cNvPr id="213" name="人件費・物件費等の状況該当値テキスト"/>
        <xdr:cNvSpPr txBox="1"/>
      </xdr:nvSpPr>
      <xdr:spPr>
        <a:xfrm>
          <a:off x="5041900" y="13672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83876</xdr:rowOff>
    </xdr:from>
    <xdr:to>
      <xdr:col>19</xdr:col>
      <xdr:colOff>184150</xdr:colOff>
      <xdr:row>81</xdr:row>
      <xdr:rowOff>14026</xdr:rowOff>
    </xdr:to>
    <xdr:sp macro="" textlink="">
      <xdr:nvSpPr>
        <xdr:cNvPr id="214" name="楕円 213"/>
        <xdr:cNvSpPr/>
      </xdr:nvSpPr>
      <xdr:spPr>
        <a:xfrm>
          <a:off x="4064000" y="1379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24203</xdr:rowOff>
    </xdr:from>
    <xdr:ext cx="736600" cy="259045"/>
    <xdr:sp macro="" textlink="">
      <xdr:nvSpPr>
        <xdr:cNvPr id="215" name="テキスト ボックス 214"/>
        <xdr:cNvSpPr txBox="1"/>
      </xdr:nvSpPr>
      <xdr:spPr>
        <a:xfrm>
          <a:off x="3733800" y="13568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41703</xdr:rowOff>
    </xdr:from>
    <xdr:to>
      <xdr:col>15</xdr:col>
      <xdr:colOff>133350</xdr:colOff>
      <xdr:row>80</xdr:row>
      <xdr:rowOff>143303</xdr:rowOff>
    </xdr:to>
    <xdr:sp macro="" textlink="">
      <xdr:nvSpPr>
        <xdr:cNvPr id="216" name="楕円 215"/>
        <xdr:cNvSpPr/>
      </xdr:nvSpPr>
      <xdr:spPr>
        <a:xfrm>
          <a:off x="3175000" y="1375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153480</xdr:rowOff>
    </xdr:from>
    <xdr:ext cx="762000" cy="259045"/>
    <xdr:sp macro="" textlink="">
      <xdr:nvSpPr>
        <xdr:cNvPr id="217" name="テキスト ボックス 216"/>
        <xdr:cNvSpPr txBox="1"/>
      </xdr:nvSpPr>
      <xdr:spPr>
        <a:xfrm>
          <a:off x="2844800" y="13526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40497</xdr:rowOff>
    </xdr:from>
    <xdr:to>
      <xdr:col>11</xdr:col>
      <xdr:colOff>82550</xdr:colOff>
      <xdr:row>80</xdr:row>
      <xdr:rowOff>142097</xdr:rowOff>
    </xdr:to>
    <xdr:sp macro="" textlink="">
      <xdr:nvSpPr>
        <xdr:cNvPr id="218" name="楕円 217"/>
        <xdr:cNvSpPr/>
      </xdr:nvSpPr>
      <xdr:spPr>
        <a:xfrm>
          <a:off x="2286000" y="1375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152274</xdr:rowOff>
    </xdr:from>
    <xdr:ext cx="762000" cy="259045"/>
    <xdr:sp macro="" textlink="">
      <xdr:nvSpPr>
        <xdr:cNvPr id="219" name="テキスト ボックス 218"/>
        <xdr:cNvSpPr txBox="1"/>
      </xdr:nvSpPr>
      <xdr:spPr>
        <a:xfrm>
          <a:off x="1955800" y="13525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153868</xdr:rowOff>
    </xdr:from>
    <xdr:to>
      <xdr:col>7</xdr:col>
      <xdr:colOff>31750</xdr:colOff>
      <xdr:row>80</xdr:row>
      <xdr:rowOff>84018</xdr:rowOff>
    </xdr:to>
    <xdr:sp macro="" textlink="">
      <xdr:nvSpPr>
        <xdr:cNvPr id="220" name="楕円 219"/>
        <xdr:cNvSpPr/>
      </xdr:nvSpPr>
      <xdr:spPr>
        <a:xfrm>
          <a:off x="1397000" y="1369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94195</xdr:rowOff>
    </xdr:from>
    <xdr:ext cx="762000" cy="259045"/>
    <xdr:sp macro="" textlink="">
      <xdr:nvSpPr>
        <xdr:cNvPr id="221" name="テキスト ボックス 220"/>
        <xdr:cNvSpPr txBox="1"/>
      </xdr:nvSpPr>
      <xdr:spPr>
        <a:xfrm>
          <a:off x="1066800" y="1346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年度において類似団体平均を下回っているが、令和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と比して大きく上がっている。主な要因としては新規採用職員及び退職者が多く、職務経験年数の構成が大きく変わったためである。また、総務省より人材受入れを行っており、ラスパイレス指数を上げる要因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124884</xdr:rowOff>
    </xdr:from>
    <xdr:to>
      <xdr:col>81</xdr:col>
      <xdr:colOff>44450</xdr:colOff>
      <xdr:row>89</xdr:row>
      <xdr:rowOff>150284</xdr:rowOff>
    </xdr:to>
    <xdr:cxnSp macro="">
      <xdr:nvCxnSpPr>
        <xdr:cNvPr id="250" name="直線コネクタ 249"/>
        <xdr:cNvCxnSpPr/>
      </xdr:nvCxnSpPr>
      <xdr:spPr>
        <a:xfrm flipV="1">
          <a:off x="17018000" y="13840884"/>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1" name="給与水準   （国との比較）最小値テキスト"/>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2" name="直線コネクタ 251"/>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39811</xdr:rowOff>
    </xdr:from>
    <xdr:ext cx="762000" cy="259045"/>
    <xdr:sp macro="" textlink="">
      <xdr:nvSpPr>
        <xdr:cNvPr id="253" name="給与水準   （国との比較）最大値テキスト"/>
        <xdr:cNvSpPr txBox="1"/>
      </xdr:nvSpPr>
      <xdr:spPr>
        <a:xfrm>
          <a:off x="17106900" y="1358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124884</xdr:rowOff>
    </xdr:from>
    <xdr:to>
      <xdr:col>81</xdr:col>
      <xdr:colOff>133350</xdr:colOff>
      <xdr:row>80</xdr:row>
      <xdr:rowOff>124884</xdr:rowOff>
    </xdr:to>
    <xdr:cxnSp macro="">
      <xdr:nvCxnSpPr>
        <xdr:cNvPr id="254" name="直線コネクタ 253"/>
        <xdr:cNvCxnSpPr/>
      </xdr:nvCxnSpPr>
      <xdr:spPr>
        <a:xfrm>
          <a:off x="16929100" y="1384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3175</xdr:rowOff>
    </xdr:from>
    <xdr:to>
      <xdr:col>81</xdr:col>
      <xdr:colOff>44450</xdr:colOff>
      <xdr:row>83</xdr:row>
      <xdr:rowOff>93134</xdr:rowOff>
    </xdr:to>
    <xdr:cxnSp macro="">
      <xdr:nvCxnSpPr>
        <xdr:cNvPr id="255" name="直線コネクタ 254"/>
        <xdr:cNvCxnSpPr/>
      </xdr:nvCxnSpPr>
      <xdr:spPr>
        <a:xfrm>
          <a:off x="16179800" y="14062075"/>
          <a:ext cx="838200" cy="26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23936</xdr:rowOff>
    </xdr:from>
    <xdr:ext cx="762000" cy="259045"/>
    <xdr:sp macro="" textlink="">
      <xdr:nvSpPr>
        <xdr:cNvPr id="256" name="給与水準   （国との比較）平均値テキスト"/>
        <xdr:cNvSpPr txBox="1"/>
      </xdr:nvSpPr>
      <xdr:spPr>
        <a:xfrm>
          <a:off x="17106900" y="144257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51859</xdr:rowOff>
    </xdr:from>
    <xdr:to>
      <xdr:col>81</xdr:col>
      <xdr:colOff>95250</xdr:colOff>
      <xdr:row>84</xdr:row>
      <xdr:rowOff>153459</xdr:rowOff>
    </xdr:to>
    <xdr:sp macro="" textlink="">
      <xdr:nvSpPr>
        <xdr:cNvPr id="257" name="フローチャート: 判断 256"/>
        <xdr:cNvSpPr/>
      </xdr:nvSpPr>
      <xdr:spPr>
        <a:xfrm>
          <a:off x="16967200" y="14453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3175</xdr:rowOff>
    </xdr:from>
    <xdr:to>
      <xdr:col>77</xdr:col>
      <xdr:colOff>44450</xdr:colOff>
      <xdr:row>82</xdr:row>
      <xdr:rowOff>143934</xdr:rowOff>
    </xdr:to>
    <xdr:cxnSp macro="">
      <xdr:nvCxnSpPr>
        <xdr:cNvPr id="258" name="直線コネクタ 257"/>
        <xdr:cNvCxnSpPr/>
      </xdr:nvCxnSpPr>
      <xdr:spPr>
        <a:xfrm flipV="1">
          <a:off x="15290800" y="14062075"/>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59" name="フローチャート: 判断 258"/>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0" name="テキスト ボックス 259"/>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33866</xdr:rowOff>
    </xdr:from>
    <xdr:to>
      <xdr:col>72</xdr:col>
      <xdr:colOff>203200</xdr:colOff>
      <xdr:row>82</xdr:row>
      <xdr:rowOff>143934</xdr:rowOff>
    </xdr:to>
    <xdr:cxnSp macro="">
      <xdr:nvCxnSpPr>
        <xdr:cNvPr id="261" name="直線コネクタ 260"/>
        <xdr:cNvCxnSpPr/>
      </xdr:nvCxnSpPr>
      <xdr:spPr>
        <a:xfrm>
          <a:off x="14401800" y="13921316"/>
          <a:ext cx="889000" cy="28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165100</xdr:rowOff>
    </xdr:from>
    <xdr:to>
      <xdr:col>68</xdr:col>
      <xdr:colOff>152400</xdr:colOff>
      <xdr:row>81</xdr:row>
      <xdr:rowOff>33866</xdr:rowOff>
    </xdr:to>
    <xdr:cxnSp macro="">
      <xdr:nvCxnSpPr>
        <xdr:cNvPr id="264" name="直線コネクタ 263"/>
        <xdr:cNvCxnSpPr/>
      </xdr:nvCxnSpPr>
      <xdr:spPr>
        <a:xfrm>
          <a:off x="13512800" y="138811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31750</xdr:rowOff>
    </xdr:from>
    <xdr:to>
      <xdr:col>68</xdr:col>
      <xdr:colOff>203200</xdr:colOff>
      <xdr:row>84</xdr:row>
      <xdr:rowOff>133350</xdr:rowOff>
    </xdr:to>
    <xdr:sp macro="" textlink="">
      <xdr:nvSpPr>
        <xdr:cNvPr id="265" name="フローチャート: 判断 264"/>
        <xdr:cNvSpPr/>
      </xdr:nvSpPr>
      <xdr:spPr>
        <a:xfrm>
          <a:off x="14351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118127</xdr:rowOff>
    </xdr:from>
    <xdr:ext cx="762000" cy="259045"/>
    <xdr:sp macro="" textlink="">
      <xdr:nvSpPr>
        <xdr:cNvPr id="266" name="テキスト ボックス 265"/>
        <xdr:cNvSpPr txBox="1"/>
      </xdr:nvSpPr>
      <xdr:spPr>
        <a:xfrm>
          <a:off x="14020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67" name="フローチャート: 判断 266"/>
        <xdr:cNvSpPr/>
      </xdr:nvSpPr>
      <xdr:spPr>
        <a:xfrm>
          <a:off x="134620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77911</xdr:rowOff>
    </xdr:from>
    <xdr:ext cx="762000" cy="259045"/>
    <xdr:sp macro="" textlink="">
      <xdr:nvSpPr>
        <xdr:cNvPr id="268" name="テキスト ボックス 267"/>
        <xdr:cNvSpPr txBox="1"/>
      </xdr:nvSpPr>
      <xdr:spPr>
        <a:xfrm>
          <a:off x="13131800" y="1447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42334</xdr:rowOff>
    </xdr:from>
    <xdr:to>
      <xdr:col>81</xdr:col>
      <xdr:colOff>95250</xdr:colOff>
      <xdr:row>83</xdr:row>
      <xdr:rowOff>143934</xdr:rowOff>
    </xdr:to>
    <xdr:sp macro="" textlink="">
      <xdr:nvSpPr>
        <xdr:cNvPr id="274" name="楕円 273"/>
        <xdr:cNvSpPr/>
      </xdr:nvSpPr>
      <xdr:spPr>
        <a:xfrm>
          <a:off x="169672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58861</xdr:rowOff>
    </xdr:from>
    <xdr:ext cx="762000" cy="259045"/>
    <xdr:sp macro="" textlink="">
      <xdr:nvSpPr>
        <xdr:cNvPr id="275" name="給与水準   （国との比較）該当値テキスト"/>
        <xdr:cNvSpPr txBox="1"/>
      </xdr:nvSpPr>
      <xdr:spPr>
        <a:xfrm>
          <a:off x="17106900" y="141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123825</xdr:rowOff>
    </xdr:from>
    <xdr:to>
      <xdr:col>77</xdr:col>
      <xdr:colOff>95250</xdr:colOff>
      <xdr:row>82</xdr:row>
      <xdr:rowOff>53975</xdr:rowOff>
    </xdr:to>
    <xdr:sp macro="" textlink="">
      <xdr:nvSpPr>
        <xdr:cNvPr id="276" name="楕円 275"/>
        <xdr:cNvSpPr/>
      </xdr:nvSpPr>
      <xdr:spPr>
        <a:xfrm>
          <a:off x="16129000" y="1401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64152</xdr:rowOff>
    </xdr:from>
    <xdr:ext cx="736600" cy="259045"/>
    <xdr:sp macro="" textlink="">
      <xdr:nvSpPr>
        <xdr:cNvPr id="277" name="テキスト ボックス 276"/>
        <xdr:cNvSpPr txBox="1"/>
      </xdr:nvSpPr>
      <xdr:spPr>
        <a:xfrm>
          <a:off x="15798800" y="1378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93134</xdr:rowOff>
    </xdr:from>
    <xdr:to>
      <xdr:col>73</xdr:col>
      <xdr:colOff>44450</xdr:colOff>
      <xdr:row>83</xdr:row>
      <xdr:rowOff>23284</xdr:rowOff>
    </xdr:to>
    <xdr:sp macro="" textlink="">
      <xdr:nvSpPr>
        <xdr:cNvPr id="278" name="楕円 277"/>
        <xdr:cNvSpPr/>
      </xdr:nvSpPr>
      <xdr:spPr>
        <a:xfrm>
          <a:off x="15240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33461</xdr:rowOff>
    </xdr:from>
    <xdr:ext cx="762000" cy="259045"/>
    <xdr:sp macro="" textlink="">
      <xdr:nvSpPr>
        <xdr:cNvPr id="279" name="テキスト ボックス 278"/>
        <xdr:cNvSpPr txBox="1"/>
      </xdr:nvSpPr>
      <xdr:spPr>
        <a:xfrm>
          <a:off x="14909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154516</xdr:rowOff>
    </xdr:from>
    <xdr:to>
      <xdr:col>68</xdr:col>
      <xdr:colOff>203200</xdr:colOff>
      <xdr:row>81</xdr:row>
      <xdr:rowOff>84666</xdr:rowOff>
    </xdr:to>
    <xdr:sp macro="" textlink="">
      <xdr:nvSpPr>
        <xdr:cNvPr id="280" name="楕円 279"/>
        <xdr:cNvSpPr/>
      </xdr:nvSpPr>
      <xdr:spPr>
        <a:xfrm>
          <a:off x="14351000" y="138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94843</xdr:rowOff>
    </xdr:from>
    <xdr:ext cx="762000" cy="259045"/>
    <xdr:sp macro="" textlink="">
      <xdr:nvSpPr>
        <xdr:cNvPr id="281" name="テキスト ボックス 280"/>
        <xdr:cNvSpPr txBox="1"/>
      </xdr:nvSpPr>
      <xdr:spPr>
        <a:xfrm>
          <a:off x="14020800" y="13639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114300</xdr:rowOff>
    </xdr:from>
    <xdr:to>
      <xdr:col>64</xdr:col>
      <xdr:colOff>152400</xdr:colOff>
      <xdr:row>81</xdr:row>
      <xdr:rowOff>44450</xdr:rowOff>
    </xdr:to>
    <xdr:sp macro="" textlink="">
      <xdr:nvSpPr>
        <xdr:cNvPr id="282" name="楕円 281"/>
        <xdr:cNvSpPr/>
      </xdr:nvSpPr>
      <xdr:spPr>
        <a:xfrm>
          <a:off x="13462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54627</xdr:rowOff>
    </xdr:from>
    <xdr:ext cx="762000" cy="259045"/>
    <xdr:sp macro="" textlink="">
      <xdr:nvSpPr>
        <xdr:cNvPr id="283" name="テキスト ボックス 282"/>
        <xdr:cNvSpPr txBox="1"/>
      </xdr:nvSpPr>
      <xdr:spPr>
        <a:xfrm>
          <a:off x="13131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年度からは類似団体の平均を下回っている。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）を策定し、さらなる職員数の適正化に努めている。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66</xdr:row>
      <xdr:rowOff>143449</xdr:rowOff>
    </xdr:to>
    <xdr:cxnSp macro="">
      <xdr:nvCxnSpPr>
        <xdr:cNvPr id="315" name="直線コネクタ 314"/>
        <xdr:cNvCxnSpPr/>
      </xdr:nvCxnSpPr>
      <xdr:spPr>
        <a:xfrm flipV="1">
          <a:off x="17018000" y="10143490"/>
          <a:ext cx="0" cy="13156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115526</xdr:rowOff>
    </xdr:from>
    <xdr:ext cx="762000" cy="259045"/>
    <xdr:sp macro="" textlink="">
      <xdr:nvSpPr>
        <xdr:cNvPr id="316" name="定員管理の状況最小値テキスト"/>
        <xdr:cNvSpPr txBox="1"/>
      </xdr:nvSpPr>
      <xdr:spPr>
        <a:xfrm>
          <a:off x="17106900" y="1143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143449</xdr:rowOff>
    </xdr:from>
    <xdr:to>
      <xdr:col>81</xdr:col>
      <xdr:colOff>133350</xdr:colOff>
      <xdr:row>66</xdr:row>
      <xdr:rowOff>143449</xdr:rowOff>
    </xdr:to>
    <xdr:cxnSp macro="">
      <xdr:nvCxnSpPr>
        <xdr:cNvPr id="317" name="直線コネクタ 316"/>
        <xdr:cNvCxnSpPr/>
      </xdr:nvCxnSpPr>
      <xdr:spPr>
        <a:xfrm>
          <a:off x="16929100" y="1145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8" name="定員管理の状況最大値テキスト"/>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9" name="直線コネクタ 318"/>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56183</xdr:rowOff>
    </xdr:from>
    <xdr:to>
      <xdr:col>81</xdr:col>
      <xdr:colOff>44450</xdr:colOff>
      <xdr:row>61</xdr:row>
      <xdr:rowOff>91803</xdr:rowOff>
    </xdr:to>
    <xdr:cxnSp macro="">
      <xdr:nvCxnSpPr>
        <xdr:cNvPr id="320" name="直線コネクタ 319"/>
        <xdr:cNvCxnSpPr/>
      </xdr:nvCxnSpPr>
      <xdr:spPr>
        <a:xfrm>
          <a:off x="16179800" y="10514633"/>
          <a:ext cx="8382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22031</xdr:rowOff>
    </xdr:from>
    <xdr:ext cx="762000" cy="259045"/>
    <xdr:sp macro="" textlink="">
      <xdr:nvSpPr>
        <xdr:cNvPr id="321" name="定員管理の状況平均値テキスト"/>
        <xdr:cNvSpPr txBox="1"/>
      </xdr:nvSpPr>
      <xdr:spPr>
        <a:xfrm>
          <a:off x="17106900" y="106519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49954</xdr:rowOff>
    </xdr:from>
    <xdr:to>
      <xdr:col>81</xdr:col>
      <xdr:colOff>95250</xdr:colOff>
      <xdr:row>62</xdr:row>
      <xdr:rowOff>151554</xdr:rowOff>
    </xdr:to>
    <xdr:sp macro="" textlink="">
      <xdr:nvSpPr>
        <xdr:cNvPr id="322" name="フローチャート: 判断 321"/>
        <xdr:cNvSpPr/>
      </xdr:nvSpPr>
      <xdr:spPr>
        <a:xfrm>
          <a:off x="169672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56183</xdr:rowOff>
    </xdr:from>
    <xdr:to>
      <xdr:col>77</xdr:col>
      <xdr:colOff>44450</xdr:colOff>
      <xdr:row>61</xdr:row>
      <xdr:rowOff>65375</xdr:rowOff>
    </xdr:to>
    <xdr:cxnSp macro="">
      <xdr:nvCxnSpPr>
        <xdr:cNvPr id="323" name="直線コネクタ 322"/>
        <xdr:cNvCxnSpPr/>
      </xdr:nvCxnSpPr>
      <xdr:spPr>
        <a:xfrm flipV="1">
          <a:off x="15290800" y="10514633"/>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29270</xdr:rowOff>
    </xdr:from>
    <xdr:to>
      <xdr:col>77</xdr:col>
      <xdr:colOff>95250</xdr:colOff>
      <xdr:row>62</xdr:row>
      <xdr:rowOff>130870</xdr:rowOff>
    </xdr:to>
    <xdr:sp macro="" textlink="">
      <xdr:nvSpPr>
        <xdr:cNvPr id="324" name="フローチャート: 判断 323"/>
        <xdr:cNvSpPr/>
      </xdr:nvSpPr>
      <xdr:spPr>
        <a:xfrm>
          <a:off x="16129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115647</xdr:rowOff>
    </xdr:from>
    <xdr:ext cx="736600" cy="259045"/>
    <xdr:sp macro="" textlink="">
      <xdr:nvSpPr>
        <xdr:cNvPr id="325" name="テキスト ボックス 324"/>
        <xdr:cNvSpPr txBox="1"/>
      </xdr:nvSpPr>
      <xdr:spPr>
        <a:xfrm>
          <a:off x="15798800" y="10745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41245</xdr:rowOff>
    </xdr:from>
    <xdr:to>
      <xdr:col>72</xdr:col>
      <xdr:colOff>203200</xdr:colOff>
      <xdr:row>61</xdr:row>
      <xdr:rowOff>65375</xdr:rowOff>
    </xdr:to>
    <xdr:cxnSp macro="">
      <xdr:nvCxnSpPr>
        <xdr:cNvPr id="326" name="直線コネクタ 325"/>
        <xdr:cNvCxnSpPr/>
      </xdr:nvCxnSpPr>
      <xdr:spPr>
        <a:xfrm>
          <a:off x="14401800" y="1049969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162802</xdr:rowOff>
    </xdr:from>
    <xdr:to>
      <xdr:col>73</xdr:col>
      <xdr:colOff>44450</xdr:colOff>
      <xdr:row>62</xdr:row>
      <xdr:rowOff>92952</xdr:rowOff>
    </xdr:to>
    <xdr:sp macro="" textlink="">
      <xdr:nvSpPr>
        <xdr:cNvPr id="327" name="フローチャート: 判断 326"/>
        <xdr:cNvSpPr/>
      </xdr:nvSpPr>
      <xdr:spPr>
        <a:xfrm>
          <a:off x="15240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77729</xdr:rowOff>
    </xdr:from>
    <xdr:ext cx="762000" cy="259045"/>
    <xdr:sp macro="" textlink="">
      <xdr:nvSpPr>
        <xdr:cNvPr id="328" name="テキスト ボックス 327"/>
        <xdr:cNvSpPr txBox="1"/>
      </xdr:nvSpPr>
      <xdr:spPr>
        <a:xfrm>
          <a:off x="14909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2177</xdr:rowOff>
    </xdr:from>
    <xdr:to>
      <xdr:col>68</xdr:col>
      <xdr:colOff>152400</xdr:colOff>
      <xdr:row>61</xdr:row>
      <xdr:rowOff>41245</xdr:rowOff>
    </xdr:to>
    <xdr:cxnSp macro="">
      <xdr:nvCxnSpPr>
        <xdr:cNvPr id="329" name="直線コネクタ 328"/>
        <xdr:cNvCxnSpPr/>
      </xdr:nvCxnSpPr>
      <xdr:spPr>
        <a:xfrm>
          <a:off x="13512800" y="10460627"/>
          <a:ext cx="8890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115691</xdr:rowOff>
    </xdr:from>
    <xdr:to>
      <xdr:col>68</xdr:col>
      <xdr:colOff>203200</xdr:colOff>
      <xdr:row>62</xdr:row>
      <xdr:rowOff>45841</xdr:rowOff>
    </xdr:to>
    <xdr:sp macro="" textlink="">
      <xdr:nvSpPr>
        <xdr:cNvPr id="330" name="フローチャート: 判断 329"/>
        <xdr:cNvSpPr/>
      </xdr:nvSpPr>
      <xdr:spPr>
        <a:xfrm>
          <a:off x="14351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30618</xdr:rowOff>
    </xdr:from>
    <xdr:ext cx="762000" cy="259045"/>
    <xdr:sp macro="" textlink="">
      <xdr:nvSpPr>
        <xdr:cNvPr id="331" name="テキスト ボックス 330"/>
        <xdr:cNvSpPr txBox="1"/>
      </xdr:nvSpPr>
      <xdr:spPr>
        <a:xfrm>
          <a:off x="14020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24916</xdr:rowOff>
    </xdr:from>
    <xdr:to>
      <xdr:col>64</xdr:col>
      <xdr:colOff>152400</xdr:colOff>
      <xdr:row>61</xdr:row>
      <xdr:rowOff>126516</xdr:rowOff>
    </xdr:to>
    <xdr:sp macro="" textlink="">
      <xdr:nvSpPr>
        <xdr:cNvPr id="332" name="フローチャート: 判断 331"/>
        <xdr:cNvSpPr/>
      </xdr:nvSpPr>
      <xdr:spPr>
        <a:xfrm>
          <a:off x="13462000" y="10483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111293</xdr:rowOff>
    </xdr:from>
    <xdr:ext cx="762000" cy="259045"/>
    <xdr:sp macro="" textlink="">
      <xdr:nvSpPr>
        <xdr:cNvPr id="333" name="テキスト ボックス 332"/>
        <xdr:cNvSpPr txBox="1"/>
      </xdr:nvSpPr>
      <xdr:spPr>
        <a:xfrm>
          <a:off x="13131800" y="1056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41003</xdr:rowOff>
    </xdr:from>
    <xdr:to>
      <xdr:col>81</xdr:col>
      <xdr:colOff>95250</xdr:colOff>
      <xdr:row>61</xdr:row>
      <xdr:rowOff>142603</xdr:rowOff>
    </xdr:to>
    <xdr:sp macro="" textlink="">
      <xdr:nvSpPr>
        <xdr:cNvPr id="339" name="楕円 338"/>
        <xdr:cNvSpPr/>
      </xdr:nvSpPr>
      <xdr:spPr>
        <a:xfrm>
          <a:off x="169672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57530</xdr:rowOff>
    </xdr:from>
    <xdr:ext cx="762000" cy="259045"/>
    <xdr:sp macro="" textlink="">
      <xdr:nvSpPr>
        <xdr:cNvPr id="340" name="定員管理の状況該当値テキスト"/>
        <xdr:cNvSpPr txBox="1"/>
      </xdr:nvSpPr>
      <xdr:spPr>
        <a:xfrm>
          <a:off x="171069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5383</xdr:rowOff>
    </xdr:from>
    <xdr:to>
      <xdr:col>77</xdr:col>
      <xdr:colOff>95250</xdr:colOff>
      <xdr:row>61</xdr:row>
      <xdr:rowOff>106983</xdr:rowOff>
    </xdr:to>
    <xdr:sp macro="" textlink="">
      <xdr:nvSpPr>
        <xdr:cNvPr id="341" name="楕円 340"/>
        <xdr:cNvSpPr/>
      </xdr:nvSpPr>
      <xdr:spPr>
        <a:xfrm>
          <a:off x="16129000" y="1046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117160</xdr:rowOff>
    </xdr:from>
    <xdr:ext cx="736600" cy="259045"/>
    <xdr:sp macro="" textlink="">
      <xdr:nvSpPr>
        <xdr:cNvPr id="342" name="テキスト ボックス 341"/>
        <xdr:cNvSpPr txBox="1"/>
      </xdr:nvSpPr>
      <xdr:spPr>
        <a:xfrm>
          <a:off x="15798800" y="10232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14575</xdr:rowOff>
    </xdr:from>
    <xdr:to>
      <xdr:col>73</xdr:col>
      <xdr:colOff>44450</xdr:colOff>
      <xdr:row>61</xdr:row>
      <xdr:rowOff>116175</xdr:rowOff>
    </xdr:to>
    <xdr:sp macro="" textlink="">
      <xdr:nvSpPr>
        <xdr:cNvPr id="343" name="楕円 342"/>
        <xdr:cNvSpPr/>
      </xdr:nvSpPr>
      <xdr:spPr>
        <a:xfrm>
          <a:off x="15240000" y="104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126352</xdr:rowOff>
    </xdr:from>
    <xdr:ext cx="762000" cy="259045"/>
    <xdr:sp macro="" textlink="">
      <xdr:nvSpPr>
        <xdr:cNvPr id="344" name="テキスト ボックス 343"/>
        <xdr:cNvSpPr txBox="1"/>
      </xdr:nvSpPr>
      <xdr:spPr>
        <a:xfrm>
          <a:off x="14909800" y="102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161895</xdr:rowOff>
    </xdr:from>
    <xdr:to>
      <xdr:col>68</xdr:col>
      <xdr:colOff>203200</xdr:colOff>
      <xdr:row>61</xdr:row>
      <xdr:rowOff>92045</xdr:rowOff>
    </xdr:to>
    <xdr:sp macro="" textlink="">
      <xdr:nvSpPr>
        <xdr:cNvPr id="345" name="楕円 344"/>
        <xdr:cNvSpPr/>
      </xdr:nvSpPr>
      <xdr:spPr>
        <a:xfrm>
          <a:off x="14351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102222</xdr:rowOff>
    </xdr:from>
    <xdr:ext cx="762000" cy="259045"/>
    <xdr:sp macro="" textlink="">
      <xdr:nvSpPr>
        <xdr:cNvPr id="346" name="テキスト ボックス 345"/>
        <xdr:cNvSpPr txBox="1"/>
      </xdr:nvSpPr>
      <xdr:spPr>
        <a:xfrm>
          <a:off x="14020800" y="1021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47" name="楕円 346"/>
        <xdr:cNvSpPr/>
      </xdr:nvSpPr>
      <xdr:spPr>
        <a:xfrm>
          <a:off x="13462000" y="104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63154</xdr:rowOff>
    </xdr:from>
    <xdr:ext cx="762000" cy="259045"/>
    <xdr:sp macro="" textlink="">
      <xdr:nvSpPr>
        <xdr:cNvPr id="348" name="テキスト ボックス 347"/>
        <xdr:cNvSpPr txBox="1"/>
      </xdr:nvSpPr>
      <xdr:spPr>
        <a:xfrm>
          <a:off x="13131800" y="1017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年度から取り組んだ行財政改革の中で、地方債の新規発行の抑制を行ってきたことにより、平成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年度において類似団体平均を下回ったが、</a:t>
          </a:r>
          <a:r>
            <a:rPr kumimoji="1" lang="ja-JP" altLang="ja-JP" sz="1100" baseline="0">
              <a:solidFill>
                <a:schemeClr val="dk1"/>
              </a:solidFill>
              <a:effectLst/>
              <a:latin typeface="+mn-lt"/>
              <a:ea typeface="+mn-ea"/>
              <a:cs typeface="+mn-cs"/>
            </a:rPr>
            <a:t>平成</a:t>
          </a:r>
          <a:r>
            <a:rPr kumimoji="1" lang="en-US" altLang="ja-JP" sz="1100" baseline="0">
              <a:solidFill>
                <a:schemeClr val="dk1"/>
              </a:solidFill>
              <a:effectLst/>
              <a:latin typeface="+mn-lt"/>
              <a:ea typeface="+mn-ea"/>
              <a:cs typeface="+mn-cs"/>
            </a:rPr>
            <a:t>24</a:t>
          </a:r>
          <a:r>
            <a:rPr kumimoji="1" lang="ja-JP" altLang="ja-JP" sz="1100" baseline="0">
              <a:solidFill>
                <a:schemeClr val="dk1"/>
              </a:solidFill>
              <a:effectLst/>
              <a:latin typeface="+mn-lt"/>
              <a:ea typeface="+mn-ea"/>
              <a:cs typeface="+mn-cs"/>
            </a:rPr>
            <a:t>年度以降は</a:t>
          </a:r>
          <a:r>
            <a:rPr kumimoji="1" lang="ja-JP" altLang="ja-JP" sz="1100">
              <a:solidFill>
                <a:schemeClr val="dk1"/>
              </a:solidFill>
              <a:effectLst/>
              <a:latin typeface="+mn-lt"/>
              <a:ea typeface="+mn-ea"/>
              <a:cs typeface="+mn-cs"/>
            </a:rPr>
            <a:t>類似団体平均を上回っている。平成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普通交付税の減額の影響はあったものの、合併前に旧町村において借り入れた既発債の償還が終了したことにより比率は改善し、類似団体並みとなっている。今後は、公共施設等総合管理計画に基づく長寿命化、耐震化、除却事業といった新たな財政需要により公債費の伸び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8467</xdr:rowOff>
    </xdr:from>
    <xdr:to>
      <xdr:col>81</xdr:col>
      <xdr:colOff>44450</xdr:colOff>
      <xdr:row>44</xdr:row>
      <xdr:rowOff>111478</xdr:rowOff>
    </xdr:to>
    <xdr:cxnSp macro="">
      <xdr:nvCxnSpPr>
        <xdr:cNvPr id="378" name="直線コネクタ 377"/>
        <xdr:cNvCxnSpPr/>
      </xdr:nvCxnSpPr>
      <xdr:spPr>
        <a:xfrm flipV="1">
          <a:off x="17018000" y="6180667"/>
          <a:ext cx="0" cy="14746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79" name="公債費負担の状況最小値テキスト"/>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0" name="直線コネクタ 379"/>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94844</xdr:rowOff>
    </xdr:from>
    <xdr:ext cx="762000" cy="259045"/>
    <xdr:sp macro="" textlink="">
      <xdr:nvSpPr>
        <xdr:cNvPr id="381" name="公債費負担の状況最大値テキスト"/>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8467</xdr:rowOff>
    </xdr:from>
    <xdr:to>
      <xdr:col>81</xdr:col>
      <xdr:colOff>133350</xdr:colOff>
      <xdr:row>36</xdr:row>
      <xdr:rowOff>8467</xdr:rowOff>
    </xdr:to>
    <xdr:cxnSp macro="">
      <xdr:nvCxnSpPr>
        <xdr:cNvPr id="382" name="直線コネクタ 381"/>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33161</xdr:rowOff>
    </xdr:to>
    <xdr:cxnSp macro="">
      <xdr:nvCxnSpPr>
        <xdr:cNvPr id="383" name="直線コネクタ 382"/>
        <xdr:cNvCxnSpPr/>
      </xdr:nvCxnSpPr>
      <xdr:spPr>
        <a:xfrm>
          <a:off x="16179800" y="6864350"/>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88494</xdr:rowOff>
    </xdr:from>
    <xdr:ext cx="762000" cy="259045"/>
    <xdr:sp macro="" textlink="">
      <xdr:nvSpPr>
        <xdr:cNvPr id="384" name="公債費負担の状況平均値テキスト"/>
        <xdr:cNvSpPr txBox="1"/>
      </xdr:nvSpPr>
      <xdr:spPr>
        <a:xfrm>
          <a:off x="17106900" y="694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33161</xdr:rowOff>
    </xdr:to>
    <xdr:cxnSp macro="">
      <xdr:nvCxnSpPr>
        <xdr:cNvPr id="386" name="直線コネクタ 385"/>
        <xdr:cNvCxnSpPr/>
      </xdr:nvCxnSpPr>
      <xdr:spPr>
        <a:xfrm flipV="1">
          <a:off x="15290800" y="68643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129822</xdr:rowOff>
    </xdr:from>
    <xdr:to>
      <xdr:col>77</xdr:col>
      <xdr:colOff>95250</xdr:colOff>
      <xdr:row>41</xdr:row>
      <xdr:rowOff>59972</xdr:rowOff>
    </xdr:to>
    <xdr:sp macro="" textlink="">
      <xdr:nvSpPr>
        <xdr:cNvPr id="387" name="フローチャート: 判断 386"/>
        <xdr:cNvSpPr/>
      </xdr:nvSpPr>
      <xdr:spPr>
        <a:xfrm>
          <a:off x="16129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44749</xdr:rowOff>
    </xdr:from>
    <xdr:ext cx="736600" cy="259045"/>
    <xdr:sp macro="" textlink="">
      <xdr:nvSpPr>
        <xdr:cNvPr id="388" name="テキスト ボックス 387"/>
        <xdr:cNvSpPr txBox="1"/>
      </xdr:nvSpPr>
      <xdr:spPr>
        <a:xfrm>
          <a:off x="15798800" y="707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33161</xdr:rowOff>
    </xdr:from>
    <xdr:to>
      <xdr:col>72</xdr:col>
      <xdr:colOff>203200</xdr:colOff>
      <xdr:row>40</xdr:row>
      <xdr:rowOff>33161</xdr:rowOff>
    </xdr:to>
    <xdr:cxnSp macro="">
      <xdr:nvCxnSpPr>
        <xdr:cNvPr id="389" name="直線コネクタ 388"/>
        <xdr:cNvCxnSpPr/>
      </xdr:nvCxnSpPr>
      <xdr:spPr>
        <a:xfrm>
          <a:off x="14401800" y="6891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143228</xdr:rowOff>
    </xdr:from>
    <xdr:to>
      <xdr:col>73</xdr:col>
      <xdr:colOff>44450</xdr:colOff>
      <xdr:row>41</xdr:row>
      <xdr:rowOff>73378</xdr:rowOff>
    </xdr:to>
    <xdr:sp macro="" textlink="">
      <xdr:nvSpPr>
        <xdr:cNvPr id="390" name="フローチャート: 判断 389"/>
        <xdr:cNvSpPr/>
      </xdr:nvSpPr>
      <xdr:spPr>
        <a:xfrm>
          <a:off x="15240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58155</xdr:rowOff>
    </xdr:from>
    <xdr:ext cx="762000" cy="259045"/>
    <xdr:sp macro="" textlink="">
      <xdr:nvSpPr>
        <xdr:cNvPr id="391" name="テキスト ボックス 390"/>
        <xdr:cNvSpPr txBox="1"/>
      </xdr:nvSpPr>
      <xdr:spPr>
        <a:xfrm>
          <a:off x="14909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33161</xdr:rowOff>
    </xdr:from>
    <xdr:to>
      <xdr:col>68</xdr:col>
      <xdr:colOff>152400</xdr:colOff>
      <xdr:row>40</xdr:row>
      <xdr:rowOff>33161</xdr:rowOff>
    </xdr:to>
    <xdr:cxnSp macro="">
      <xdr:nvCxnSpPr>
        <xdr:cNvPr id="392" name="直線コネクタ 391"/>
        <xdr:cNvCxnSpPr/>
      </xdr:nvCxnSpPr>
      <xdr:spPr>
        <a:xfrm>
          <a:off x="13512800" y="6891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394" name="テキスト ボックス 393"/>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62795</xdr:rowOff>
    </xdr:from>
    <xdr:to>
      <xdr:col>64</xdr:col>
      <xdr:colOff>152400</xdr:colOff>
      <xdr:row>40</xdr:row>
      <xdr:rowOff>164395</xdr:rowOff>
    </xdr:to>
    <xdr:sp macro="" textlink="">
      <xdr:nvSpPr>
        <xdr:cNvPr id="395" name="フローチャート: 判断 394"/>
        <xdr:cNvSpPr/>
      </xdr:nvSpPr>
      <xdr:spPr>
        <a:xfrm>
          <a:off x="13462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149172</xdr:rowOff>
    </xdr:from>
    <xdr:ext cx="762000" cy="259045"/>
    <xdr:sp macro="" textlink="">
      <xdr:nvSpPr>
        <xdr:cNvPr id="396" name="テキスト ボックス 395"/>
        <xdr:cNvSpPr txBox="1"/>
      </xdr:nvSpPr>
      <xdr:spPr>
        <a:xfrm>
          <a:off x="13131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402" name="楕円 401"/>
        <xdr:cNvSpPr/>
      </xdr:nvSpPr>
      <xdr:spPr>
        <a:xfrm>
          <a:off x="169672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170338</xdr:rowOff>
    </xdr:from>
    <xdr:ext cx="762000" cy="259045"/>
    <xdr:sp macro="" textlink="">
      <xdr:nvSpPr>
        <xdr:cNvPr id="403" name="公債費負担の状況該当値テキスト"/>
        <xdr:cNvSpPr txBox="1"/>
      </xdr:nvSpPr>
      <xdr:spPr>
        <a:xfrm>
          <a:off x="171069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4" name="楕円 403"/>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05" name="テキスト ボックス 404"/>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153811</xdr:rowOff>
    </xdr:from>
    <xdr:to>
      <xdr:col>73</xdr:col>
      <xdr:colOff>44450</xdr:colOff>
      <xdr:row>40</xdr:row>
      <xdr:rowOff>83961</xdr:rowOff>
    </xdr:to>
    <xdr:sp macro="" textlink="">
      <xdr:nvSpPr>
        <xdr:cNvPr id="406" name="楕円 405"/>
        <xdr:cNvSpPr/>
      </xdr:nvSpPr>
      <xdr:spPr>
        <a:xfrm>
          <a:off x="15240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94138</xdr:rowOff>
    </xdr:from>
    <xdr:ext cx="762000" cy="259045"/>
    <xdr:sp macro="" textlink="">
      <xdr:nvSpPr>
        <xdr:cNvPr id="407" name="テキスト ボックス 406"/>
        <xdr:cNvSpPr txBox="1"/>
      </xdr:nvSpPr>
      <xdr:spPr>
        <a:xfrm>
          <a:off x="14909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153811</xdr:rowOff>
    </xdr:from>
    <xdr:to>
      <xdr:col>68</xdr:col>
      <xdr:colOff>203200</xdr:colOff>
      <xdr:row>40</xdr:row>
      <xdr:rowOff>83961</xdr:rowOff>
    </xdr:to>
    <xdr:sp macro="" textlink="">
      <xdr:nvSpPr>
        <xdr:cNvPr id="408" name="楕円 407"/>
        <xdr:cNvSpPr/>
      </xdr:nvSpPr>
      <xdr:spPr>
        <a:xfrm>
          <a:off x="14351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409" name="テキスト ボックス 408"/>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153811</xdr:rowOff>
    </xdr:from>
    <xdr:to>
      <xdr:col>64</xdr:col>
      <xdr:colOff>152400</xdr:colOff>
      <xdr:row>40</xdr:row>
      <xdr:rowOff>83961</xdr:rowOff>
    </xdr:to>
    <xdr:sp macro="" textlink="">
      <xdr:nvSpPr>
        <xdr:cNvPr id="410" name="楕円 409"/>
        <xdr:cNvSpPr/>
      </xdr:nvSpPr>
      <xdr:spPr>
        <a:xfrm>
          <a:off x="13462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94138</xdr:rowOff>
    </xdr:from>
    <xdr:ext cx="762000" cy="259045"/>
    <xdr:sp macro="" textlink="">
      <xdr:nvSpPr>
        <xdr:cNvPr id="411" name="テキスト ボックス 410"/>
        <xdr:cNvSpPr txBox="1"/>
      </xdr:nvSpPr>
      <xdr:spPr>
        <a:xfrm>
          <a:off x="13131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年度から類似団体平均を下回っており、平成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％となった。主な要因としては、公営企業債の地方債残高の減、職員数の減少による退職手当負担見込額の減、並びに財政調整基金等積立てによる充当可能基金の増があげられる。</a:t>
          </a:r>
          <a:endParaRPr lang="ja-JP" altLang="ja-JP" sz="1400">
            <a:effectLst/>
          </a:endParaRPr>
        </a:p>
        <a:p>
          <a:r>
            <a:rPr kumimoji="1" lang="ja-JP" altLang="ja-JP" sz="1100">
              <a:solidFill>
                <a:schemeClr val="dk1"/>
              </a:solidFill>
              <a:effectLst/>
              <a:latin typeface="+mn-lt"/>
              <a:ea typeface="+mn-ea"/>
              <a:cs typeface="+mn-cs"/>
            </a:rPr>
            <a:t>　令和元年度からは、普通交付税の一本算定に対応するため、財政調整基金の取り崩しを行っており 比率の上昇が見込まれる。今後も実施事業の適正化を図り、財政の健全化に努める。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63994</xdr:rowOff>
    </xdr:to>
    <xdr:cxnSp macro="">
      <xdr:nvCxnSpPr>
        <xdr:cNvPr id="440" name="直線コネクタ 439"/>
        <xdr:cNvCxnSpPr/>
      </xdr:nvCxnSpPr>
      <xdr:spPr>
        <a:xfrm flipV="1">
          <a:off x="17018000" y="2370667"/>
          <a:ext cx="0" cy="14652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36071</xdr:rowOff>
    </xdr:from>
    <xdr:ext cx="762000" cy="259045"/>
    <xdr:sp macro="" textlink="">
      <xdr:nvSpPr>
        <xdr:cNvPr id="441" name="将来負担の状況最小値テキスト"/>
        <xdr:cNvSpPr txBox="1"/>
      </xdr:nvSpPr>
      <xdr:spPr>
        <a:xfrm>
          <a:off x="17106900" y="38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63994</xdr:rowOff>
    </xdr:from>
    <xdr:to>
      <xdr:col>81</xdr:col>
      <xdr:colOff>133350</xdr:colOff>
      <xdr:row>22</xdr:row>
      <xdr:rowOff>63994</xdr:rowOff>
    </xdr:to>
    <xdr:cxnSp macro="">
      <xdr:nvCxnSpPr>
        <xdr:cNvPr id="442" name="直線コネクタ 441"/>
        <xdr:cNvCxnSpPr/>
      </xdr:nvCxnSpPr>
      <xdr:spPr>
        <a:xfrm>
          <a:off x="16929100" y="3835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5"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18768</xdr:rowOff>
    </xdr:from>
    <xdr:to>
      <xdr:col>77</xdr:col>
      <xdr:colOff>95250</xdr:colOff>
      <xdr:row>14</xdr:row>
      <xdr:rowOff>120368</xdr:rowOff>
    </xdr:to>
    <xdr:sp macro="" textlink="">
      <xdr:nvSpPr>
        <xdr:cNvPr id="447" name="フローチャート: 判断 446"/>
        <xdr:cNvSpPr/>
      </xdr:nvSpPr>
      <xdr:spPr>
        <a:xfrm>
          <a:off x="16129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130545</xdr:rowOff>
    </xdr:from>
    <xdr:ext cx="736600" cy="259045"/>
    <xdr:sp macro="" textlink="">
      <xdr:nvSpPr>
        <xdr:cNvPr id="448" name="テキスト ボックス 447"/>
        <xdr:cNvSpPr txBox="1"/>
      </xdr:nvSpPr>
      <xdr:spPr>
        <a:xfrm>
          <a:off x="15798800" y="2187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16228</xdr:rowOff>
    </xdr:from>
    <xdr:to>
      <xdr:col>73</xdr:col>
      <xdr:colOff>44450</xdr:colOff>
      <xdr:row>15</xdr:row>
      <xdr:rowOff>117828</xdr:rowOff>
    </xdr:to>
    <xdr:sp macro="" textlink="">
      <xdr:nvSpPr>
        <xdr:cNvPr id="449" name="フローチャート: 判断 448"/>
        <xdr:cNvSpPr/>
      </xdr:nvSpPr>
      <xdr:spPr>
        <a:xfrm>
          <a:off x="15240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128005</xdr:rowOff>
    </xdr:from>
    <xdr:ext cx="762000" cy="259045"/>
    <xdr:sp macro="" textlink="">
      <xdr:nvSpPr>
        <xdr:cNvPr id="450" name="テキスト ボックス 449"/>
        <xdr:cNvSpPr txBox="1"/>
      </xdr:nvSpPr>
      <xdr:spPr>
        <a:xfrm>
          <a:off x="14909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11007</xdr:rowOff>
    </xdr:from>
    <xdr:to>
      <xdr:col>68</xdr:col>
      <xdr:colOff>203200</xdr:colOff>
      <xdr:row>16</xdr:row>
      <xdr:rowOff>112607</xdr:rowOff>
    </xdr:to>
    <xdr:sp macro="" textlink="">
      <xdr:nvSpPr>
        <xdr:cNvPr id="451" name="フローチャート: 判断 450"/>
        <xdr:cNvSpPr/>
      </xdr:nvSpPr>
      <xdr:spPr>
        <a:xfrm>
          <a:off x="14351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122784</xdr:rowOff>
    </xdr:from>
    <xdr:ext cx="762000" cy="259045"/>
    <xdr:sp macro="" textlink="">
      <xdr:nvSpPr>
        <xdr:cNvPr id="452" name="テキスト ボックス 451"/>
        <xdr:cNvSpPr txBox="1"/>
      </xdr:nvSpPr>
      <xdr:spPr>
        <a:xfrm>
          <a:off x="14020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16228</xdr:rowOff>
    </xdr:from>
    <xdr:to>
      <xdr:col>64</xdr:col>
      <xdr:colOff>152400</xdr:colOff>
      <xdr:row>15</xdr:row>
      <xdr:rowOff>117828</xdr:rowOff>
    </xdr:to>
    <xdr:sp macro="" textlink="">
      <xdr:nvSpPr>
        <xdr:cNvPr id="453" name="フローチャート: 判断 452"/>
        <xdr:cNvSpPr/>
      </xdr:nvSpPr>
      <xdr:spPr>
        <a:xfrm>
          <a:off x="13462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128005</xdr:rowOff>
    </xdr:from>
    <xdr:ext cx="762000" cy="259045"/>
    <xdr:sp macro="" textlink="">
      <xdr:nvSpPr>
        <xdr:cNvPr id="454" name="テキスト ボックス 453"/>
        <xdr:cNvSpPr txBox="1"/>
      </xdr:nvSpPr>
      <xdr:spPr>
        <a:xfrm>
          <a:off x="13131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
14,127
159.56
14,040,972
12,812,391
852,408
6,570,890
11,382,171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年度から行っている行財政改革の中で、職員の定員管理計画を策定しており、計画に沿った定員管理を進めたことにより、類似団体平均並みの水準を保っている。令和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）を策定し、引き続き職員数の適正化に努めている。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115570</xdr:rowOff>
    </xdr:to>
    <xdr:cxnSp macro="">
      <xdr:nvCxnSpPr>
        <xdr:cNvPr id="61" name="直線コネクタ 60"/>
        <xdr:cNvCxnSpPr/>
      </xdr:nvCxnSpPr>
      <xdr:spPr>
        <a:xfrm flipV="1">
          <a:off x="4826000" y="574294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87647</xdr:rowOff>
    </xdr:from>
    <xdr:ext cx="762000" cy="259045"/>
    <xdr:sp macro="" textlink="">
      <xdr:nvSpPr>
        <xdr:cNvPr id="62" name="人件費最小値テキスト"/>
        <xdr:cNvSpPr txBox="1"/>
      </xdr:nvSpPr>
      <xdr:spPr>
        <a:xfrm>
          <a:off x="49149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115570</xdr:rowOff>
    </xdr:from>
    <xdr:to>
      <xdr:col>24</xdr:col>
      <xdr:colOff>114300</xdr:colOff>
      <xdr:row>41</xdr:row>
      <xdr:rowOff>115570</xdr:rowOff>
    </xdr:to>
    <xdr:cxnSp macro="">
      <xdr:nvCxnSpPr>
        <xdr:cNvPr id="63" name="直線コネクタ 62"/>
        <xdr:cNvCxnSpPr/>
      </xdr:nvCxnSpPr>
      <xdr:spPr>
        <a:xfrm>
          <a:off x="4737100" y="714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165100</xdr:rowOff>
    </xdr:from>
    <xdr:to>
      <xdr:col>24</xdr:col>
      <xdr:colOff>25400</xdr:colOff>
      <xdr:row>35</xdr:row>
      <xdr:rowOff>115570</xdr:rowOff>
    </xdr:to>
    <xdr:cxnSp macro="">
      <xdr:nvCxnSpPr>
        <xdr:cNvPr id="66" name="直線コネクタ 65"/>
        <xdr:cNvCxnSpPr/>
      </xdr:nvCxnSpPr>
      <xdr:spPr>
        <a:xfrm flipV="1">
          <a:off x="3987800" y="59944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151147</xdr:rowOff>
    </xdr:from>
    <xdr:ext cx="762000" cy="259045"/>
    <xdr:sp macro="" textlink="">
      <xdr:nvSpPr>
        <xdr:cNvPr id="67" name="人件費平均値テキスト"/>
        <xdr:cNvSpPr txBox="1"/>
      </xdr:nvSpPr>
      <xdr:spPr>
        <a:xfrm>
          <a:off x="4914900" y="6151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68" name="フローチャート: 判断 67"/>
        <xdr:cNvSpPr/>
      </xdr:nvSpPr>
      <xdr:spPr>
        <a:xfrm>
          <a:off x="47752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107950</xdr:rowOff>
    </xdr:from>
    <xdr:to>
      <xdr:col>19</xdr:col>
      <xdr:colOff>187325</xdr:colOff>
      <xdr:row>35</xdr:row>
      <xdr:rowOff>115570</xdr:rowOff>
    </xdr:to>
    <xdr:cxnSp macro="">
      <xdr:nvCxnSpPr>
        <xdr:cNvPr id="69" name="直線コネクタ 68"/>
        <xdr:cNvCxnSpPr/>
      </xdr:nvCxnSpPr>
      <xdr:spPr>
        <a:xfrm>
          <a:off x="3098800" y="6108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156210</xdr:rowOff>
    </xdr:from>
    <xdr:to>
      <xdr:col>20</xdr:col>
      <xdr:colOff>38100</xdr:colOff>
      <xdr:row>36</xdr:row>
      <xdr:rowOff>86360</xdr:rowOff>
    </xdr:to>
    <xdr:sp macro="" textlink="">
      <xdr:nvSpPr>
        <xdr:cNvPr id="70" name="フローチャート: 判断 69"/>
        <xdr:cNvSpPr/>
      </xdr:nvSpPr>
      <xdr:spPr>
        <a:xfrm>
          <a:off x="3937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71137</xdr:rowOff>
    </xdr:from>
    <xdr:ext cx="736600" cy="259045"/>
    <xdr:sp macro="" textlink="">
      <xdr:nvSpPr>
        <xdr:cNvPr id="71" name="テキスト ボックス 70"/>
        <xdr:cNvSpPr txBox="1"/>
      </xdr:nvSpPr>
      <xdr:spPr>
        <a:xfrm>
          <a:off x="3606800" y="624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107950</xdr:rowOff>
    </xdr:from>
    <xdr:to>
      <xdr:col>15</xdr:col>
      <xdr:colOff>98425</xdr:colOff>
      <xdr:row>35</xdr:row>
      <xdr:rowOff>115570</xdr:rowOff>
    </xdr:to>
    <xdr:cxnSp macro="">
      <xdr:nvCxnSpPr>
        <xdr:cNvPr id="72" name="直線コネクタ 71"/>
        <xdr:cNvCxnSpPr/>
      </xdr:nvCxnSpPr>
      <xdr:spPr>
        <a:xfrm flipV="1">
          <a:off x="2209800" y="6108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95250</xdr:rowOff>
    </xdr:from>
    <xdr:to>
      <xdr:col>15</xdr:col>
      <xdr:colOff>149225</xdr:colOff>
      <xdr:row>36</xdr:row>
      <xdr:rowOff>25400</xdr:rowOff>
    </xdr:to>
    <xdr:sp macro="" textlink="">
      <xdr:nvSpPr>
        <xdr:cNvPr id="73" name="フローチャート: 判断 72"/>
        <xdr:cNvSpPr/>
      </xdr:nvSpPr>
      <xdr:spPr>
        <a:xfrm>
          <a:off x="3048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10177</xdr:rowOff>
    </xdr:from>
    <xdr:ext cx="762000" cy="259045"/>
    <xdr:sp macro="" textlink="">
      <xdr:nvSpPr>
        <xdr:cNvPr id="74" name="テキスト ボックス 73"/>
        <xdr:cNvSpPr txBox="1"/>
      </xdr:nvSpPr>
      <xdr:spPr>
        <a:xfrm>
          <a:off x="2717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35</xdr:row>
      <xdr:rowOff>138430</xdr:rowOff>
    </xdr:to>
    <xdr:cxnSp macro="">
      <xdr:nvCxnSpPr>
        <xdr:cNvPr id="75" name="直線コネクタ 74"/>
        <xdr:cNvCxnSpPr/>
      </xdr:nvCxnSpPr>
      <xdr:spPr>
        <a:xfrm flipV="1">
          <a:off x="1320800" y="6116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45720</xdr:rowOff>
    </xdr:from>
    <xdr:to>
      <xdr:col>11</xdr:col>
      <xdr:colOff>60325</xdr:colOff>
      <xdr:row>36</xdr:row>
      <xdr:rowOff>147320</xdr:rowOff>
    </xdr:to>
    <xdr:sp macro="" textlink="">
      <xdr:nvSpPr>
        <xdr:cNvPr id="76" name="フローチャート: 判断 75"/>
        <xdr:cNvSpPr/>
      </xdr:nvSpPr>
      <xdr:spPr>
        <a:xfrm>
          <a:off x="2159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132097</xdr:rowOff>
    </xdr:from>
    <xdr:ext cx="762000" cy="259045"/>
    <xdr:sp macro="" textlink="">
      <xdr:nvSpPr>
        <xdr:cNvPr id="77" name="テキスト ボックス 76"/>
        <xdr:cNvSpPr txBox="1"/>
      </xdr:nvSpPr>
      <xdr:spPr>
        <a:xfrm>
          <a:off x="1828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78" name="フローチャート: 判断 77"/>
        <xdr:cNvSpPr/>
      </xdr:nvSpPr>
      <xdr:spPr>
        <a:xfrm>
          <a:off x="1270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78757</xdr:rowOff>
    </xdr:from>
    <xdr:ext cx="762000" cy="259045"/>
    <xdr:sp macro="" textlink="">
      <xdr:nvSpPr>
        <xdr:cNvPr id="79" name="テキスト ボックス 78"/>
        <xdr:cNvSpPr txBox="1"/>
      </xdr:nvSpPr>
      <xdr:spPr>
        <a:xfrm>
          <a:off x="9398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114300</xdr:rowOff>
    </xdr:from>
    <xdr:to>
      <xdr:col>24</xdr:col>
      <xdr:colOff>76200</xdr:colOff>
      <xdr:row>35</xdr:row>
      <xdr:rowOff>44450</xdr:rowOff>
    </xdr:to>
    <xdr:sp macro="" textlink="">
      <xdr:nvSpPr>
        <xdr:cNvPr id="85" name="楕円 84"/>
        <xdr:cNvSpPr/>
      </xdr:nvSpPr>
      <xdr:spPr>
        <a:xfrm>
          <a:off x="47752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130827</xdr:rowOff>
    </xdr:from>
    <xdr:ext cx="762000" cy="259045"/>
    <xdr:sp macro="" textlink="">
      <xdr:nvSpPr>
        <xdr:cNvPr id="86" name="人件費該当値テキスト"/>
        <xdr:cNvSpPr txBox="1"/>
      </xdr:nvSpPr>
      <xdr:spPr>
        <a:xfrm>
          <a:off x="49149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64770</xdr:rowOff>
    </xdr:from>
    <xdr:to>
      <xdr:col>20</xdr:col>
      <xdr:colOff>38100</xdr:colOff>
      <xdr:row>35</xdr:row>
      <xdr:rowOff>166370</xdr:rowOff>
    </xdr:to>
    <xdr:sp macro="" textlink="">
      <xdr:nvSpPr>
        <xdr:cNvPr id="87" name="楕円 86"/>
        <xdr:cNvSpPr/>
      </xdr:nvSpPr>
      <xdr:spPr>
        <a:xfrm>
          <a:off x="393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5097</xdr:rowOff>
    </xdr:from>
    <xdr:ext cx="736600" cy="259045"/>
    <xdr:sp macro="" textlink="">
      <xdr:nvSpPr>
        <xdr:cNvPr id="88" name="テキスト ボックス 87"/>
        <xdr:cNvSpPr txBox="1"/>
      </xdr:nvSpPr>
      <xdr:spPr>
        <a:xfrm>
          <a:off x="3606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57150</xdr:rowOff>
    </xdr:from>
    <xdr:to>
      <xdr:col>15</xdr:col>
      <xdr:colOff>149225</xdr:colOff>
      <xdr:row>35</xdr:row>
      <xdr:rowOff>158750</xdr:rowOff>
    </xdr:to>
    <xdr:sp macro="" textlink="">
      <xdr:nvSpPr>
        <xdr:cNvPr id="89" name="楕円 88"/>
        <xdr:cNvSpPr/>
      </xdr:nvSpPr>
      <xdr:spPr>
        <a:xfrm>
          <a:off x="3048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168927</xdr:rowOff>
    </xdr:from>
    <xdr:ext cx="762000" cy="259045"/>
    <xdr:sp macro="" textlink="">
      <xdr:nvSpPr>
        <xdr:cNvPr id="90" name="テキスト ボックス 89"/>
        <xdr:cNvSpPr txBox="1"/>
      </xdr:nvSpPr>
      <xdr:spPr>
        <a:xfrm>
          <a:off x="2717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91" name="楕円 90"/>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2" name="テキスト ボックス 91"/>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93" name="楕円 92"/>
        <xdr:cNvSpPr/>
      </xdr:nvSpPr>
      <xdr:spPr>
        <a:xfrm>
          <a:off x="1270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94" name="テキスト ボックス 93"/>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すると物件費に係る経常収支比率は下回っている。要因としては、行財政改革プランに沿った一般事務経費の見直しがあげられる。今後は、民間と競合する事務事業や高度な専門知識の活用により効率化が図られる業務については、費用対効果を勘案しながら民間委託を推進することとして</a:t>
          </a:r>
          <a:r>
            <a:rPr kumimoji="1" lang="ja-JP" altLang="en-US" sz="1100">
              <a:solidFill>
                <a:schemeClr val="dk1"/>
              </a:solidFill>
              <a:effectLst/>
              <a:latin typeface="+mn-lt"/>
              <a:ea typeface="+mn-ea"/>
              <a:cs typeface="+mn-cs"/>
            </a:rPr>
            <a:t>いる。また物価高騰などにより</a:t>
          </a:r>
          <a:r>
            <a:rPr kumimoji="1" lang="ja-JP" altLang="ja-JP" sz="1100">
              <a:solidFill>
                <a:schemeClr val="dk1"/>
              </a:solidFill>
              <a:effectLst/>
              <a:latin typeface="+mn-lt"/>
              <a:ea typeface="+mn-ea"/>
              <a:cs typeface="+mn-cs"/>
            </a:rPr>
            <a:t>物件費の増加が見込まれる。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37193</xdr:rowOff>
    </xdr:from>
    <xdr:to>
      <xdr:col>82</xdr:col>
      <xdr:colOff>107950</xdr:colOff>
      <xdr:row>22</xdr:row>
      <xdr:rowOff>105228</xdr:rowOff>
    </xdr:to>
    <xdr:cxnSp macro="">
      <xdr:nvCxnSpPr>
        <xdr:cNvPr id="124" name="直線コネクタ 123"/>
        <xdr:cNvCxnSpPr/>
      </xdr:nvCxnSpPr>
      <xdr:spPr>
        <a:xfrm flipV="1">
          <a:off x="16510000" y="2266043"/>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77305</xdr:rowOff>
    </xdr:from>
    <xdr:ext cx="762000" cy="259045"/>
    <xdr:sp macro="" textlink="">
      <xdr:nvSpPr>
        <xdr:cNvPr id="125" name="物件費最小値テキスト"/>
        <xdr:cNvSpPr txBox="1"/>
      </xdr:nvSpPr>
      <xdr:spPr>
        <a:xfrm>
          <a:off x="16598900" y="384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105228</xdr:rowOff>
    </xdr:from>
    <xdr:to>
      <xdr:col>82</xdr:col>
      <xdr:colOff>196850</xdr:colOff>
      <xdr:row>22</xdr:row>
      <xdr:rowOff>105228</xdr:rowOff>
    </xdr:to>
    <xdr:cxnSp macro="">
      <xdr:nvCxnSpPr>
        <xdr:cNvPr id="126" name="直線コネクタ 125"/>
        <xdr:cNvCxnSpPr/>
      </xdr:nvCxnSpPr>
      <xdr:spPr>
        <a:xfrm>
          <a:off x="16421100" y="3877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123570</xdr:rowOff>
    </xdr:from>
    <xdr:ext cx="762000" cy="259045"/>
    <xdr:sp macro="" textlink="">
      <xdr:nvSpPr>
        <xdr:cNvPr id="127" name="物件費最大値テキスト"/>
        <xdr:cNvSpPr txBox="1"/>
      </xdr:nvSpPr>
      <xdr:spPr>
        <a:xfrm>
          <a:off x="16598900" y="20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37193</xdr:rowOff>
    </xdr:from>
    <xdr:to>
      <xdr:col>82</xdr:col>
      <xdr:colOff>196850</xdr:colOff>
      <xdr:row>13</xdr:row>
      <xdr:rowOff>37193</xdr:rowOff>
    </xdr:to>
    <xdr:cxnSp macro="">
      <xdr:nvCxnSpPr>
        <xdr:cNvPr id="128" name="直線コネクタ 127"/>
        <xdr:cNvCxnSpPr/>
      </xdr:nvCxnSpPr>
      <xdr:spPr>
        <a:xfrm>
          <a:off x="16421100" y="226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45357</xdr:rowOff>
    </xdr:from>
    <xdr:to>
      <xdr:col>82</xdr:col>
      <xdr:colOff>107950</xdr:colOff>
      <xdr:row>16</xdr:row>
      <xdr:rowOff>154214</xdr:rowOff>
    </xdr:to>
    <xdr:cxnSp macro="">
      <xdr:nvCxnSpPr>
        <xdr:cNvPr id="129" name="直線コネクタ 128"/>
        <xdr:cNvCxnSpPr/>
      </xdr:nvCxnSpPr>
      <xdr:spPr>
        <a:xfrm>
          <a:off x="15671800" y="2788557"/>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34670</xdr:rowOff>
    </xdr:from>
    <xdr:ext cx="762000" cy="259045"/>
    <xdr:sp macro="" textlink="">
      <xdr:nvSpPr>
        <xdr:cNvPr id="130" name="物件費平均値テキスト"/>
        <xdr:cNvSpPr txBox="1"/>
      </xdr:nvSpPr>
      <xdr:spPr>
        <a:xfrm>
          <a:off x="16598900" y="294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62593</xdr:rowOff>
    </xdr:from>
    <xdr:to>
      <xdr:col>82</xdr:col>
      <xdr:colOff>158750</xdr:colOff>
      <xdr:row>17</xdr:row>
      <xdr:rowOff>164193</xdr:rowOff>
    </xdr:to>
    <xdr:sp macro="" textlink="">
      <xdr:nvSpPr>
        <xdr:cNvPr id="131" name="フローチャート: 判断 130"/>
        <xdr:cNvSpPr/>
      </xdr:nvSpPr>
      <xdr:spPr>
        <a:xfrm>
          <a:off x="164592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151493</xdr:rowOff>
    </xdr:from>
    <xdr:to>
      <xdr:col>78</xdr:col>
      <xdr:colOff>69850</xdr:colOff>
      <xdr:row>16</xdr:row>
      <xdr:rowOff>45357</xdr:rowOff>
    </xdr:to>
    <xdr:cxnSp macro="">
      <xdr:nvCxnSpPr>
        <xdr:cNvPr id="132" name="直線コネクタ 131"/>
        <xdr:cNvCxnSpPr/>
      </xdr:nvCxnSpPr>
      <xdr:spPr>
        <a:xfrm>
          <a:off x="14782800" y="27232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29936</xdr:rowOff>
    </xdr:from>
    <xdr:to>
      <xdr:col>78</xdr:col>
      <xdr:colOff>120650</xdr:colOff>
      <xdr:row>17</xdr:row>
      <xdr:rowOff>131536</xdr:rowOff>
    </xdr:to>
    <xdr:sp macro="" textlink="">
      <xdr:nvSpPr>
        <xdr:cNvPr id="133" name="フローチャート: 判断 132"/>
        <xdr:cNvSpPr/>
      </xdr:nvSpPr>
      <xdr:spPr>
        <a:xfrm>
          <a:off x="15621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116313</xdr:rowOff>
    </xdr:from>
    <xdr:ext cx="736600" cy="259045"/>
    <xdr:sp macro="" textlink="">
      <xdr:nvSpPr>
        <xdr:cNvPr id="134" name="テキスト ボックス 133"/>
        <xdr:cNvSpPr txBox="1"/>
      </xdr:nvSpPr>
      <xdr:spPr>
        <a:xfrm>
          <a:off x="15290800" y="303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151493</xdr:rowOff>
    </xdr:from>
    <xdr:to>
      <xdr:col>73</xdr:col>
      <xdr:colOff>180975</xdr:colOff>
      <xdr:row>16</xdr:row>
      <xdr:rowOff>1814</xdr:rowOff>
    </xdr:to>
    <xdr:cxnSp macro="">
      <xdr:nvCxnSpPr>
        <xdr:cNvPr id="135" name="直線コネクタ 134"/>
        <xdr:cNvCxnSpPr/>
      </xdr:nvCxnSpPr>
      <xdr:spPr>
        <a:xfrm flipV="1">
          <a:off x="13893800" y="27232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136071</xdr:rowOff>
    </xdr:from>
    <xdr:to>
      <xdr:col>74</xdr:col>
      <xdr:colOff>31750</xdr:colOff>
      <xdr:row>17</xdr:row>
      <xdr:rowOff>66221</xdr:rowOff>
    </xdr:to>
    <xdr:sp macro="" textlink="">
      <xdr:nvSpPr>
        <xdr:cNvPr id="136" name="フローチャート: 判断 135"/>
        <xdr:cNvSpPr/>
      </xdr:nvSpPr>
      <xdr:spPr>
        <a:xfrm>
          <a:off x="14732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50998</xdr:rowOff>
    </xdr:from>
    <xdr:ext cx="762000" cy="259045"/>
    <xdr:sp macro="" textlink="">
      <xdr:nvSpPr>
        <xdr:cNvPr id="137" name="テキスト ボックス 136"/>
        <xdr:cNvSpPr txBox="1"/>
      </xdr:nvSpPr>
      <xdr:spPr>
        <a:xfrm>
          <a:off x="14401800" y="296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1814</xdr:rowOff>
    </xdr:from>
    <xdr:to>
      <xdr:col>69</xdr:col>
      <xdr:colOff>92075</xdr:colOff>
      <xdr:row>16</xdr:row>
      <xdr:rowOff>67129</xdr:rowOff>
    </xdr:to>
    <xdr:cxnSp macro="">
      <xdr:nvCxnSpPr>
        <xdr:cNvPr id="138" name="直線コネクタ 137"/>
        <xdr:cNvCxnSpPr/>
      </xdr:nvCxnSpPr>
      <xdr:spPr>
        <a:xfrm flipV="1">
          <a:off x="13004800" y="27450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8164</xdr:rowOff>
    </xdr:from>
    <xdr:to>
      <xdr:col>69</xdr:col>
      <xdr:colOff>142875</xdr:colOff>
      <xdr:row>17</xdr:row>
      <xdr:rowOff>109764</xdr:rowOff>
    </xdr:to>
    <xdr:sp macro="" textlink="">
      <xdr:nvSpPr>
        <xdr:cNvPr id="139" name="フローチャート: 判断 138"/>
        <xdr:cNvSpPr/>
      </xdr:nvSpPr>
      <xdr:spPr>
        <a:xfrm>
          <a:off x="13843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94541</xdr:rowOff>
    </xdr:from>
    <xdr:ext cx="762000" cy="259045"/>
    <xdr:sp macro="" textlink="">
      <xdr:nvSpPr>
        <xdr:cNvPr id="140" name="テキスト ボックス 139"/>
        <xdr:cNvSpPr txBox="1"/>
      </xdr:nvSpPr>
      <xdr:spPr>
        <a:xfrm>
          <a:off x="13512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54429</xdr:rowOff>
    </xdr:from>
    <xdr:to>
      <xdr:col>65</xdr:col>
      <xdr:colOff>53975</xdr:colOff>
      <xdr:row>18</xdr:row>
      <xdr:rowOff>156029</xdr:rowOff>
    </xdr:to>
    <xdr:sp macro="" textlink="">
      <xdr:nvSpPr>
        <xdr:cNvPr id="141" name="フローチャート: 判断 140"/>
        <xdr:cNvSpPr/>
      </xdr:nvSpPr>
      <xdr:spPr>
        <a:xfrm>
          <a:off x="12954000" y="314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140805</xdr:rowOff>
    </xdr:from>
    <xdr:ext cx="762000" cy="259045"/>
    <xdr:sp macro="" textlink="">
      <xdr:nvSpPr>
        <xdr:cNvPr id="142" name="テキスト ボックス 141"/>
        <xdr:cNvSpPr txBox="1"/>
      </xdr:nvSpPr>
      <xdr:spPr>
        <a:xfrm>
          <a:off x="12623800" y="322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103414</xdr:rowOff>
    </xdr:from>
    <xdr:to>
      <xdr:col>82</xdr:col>
      <xdr:colOff>158750</xdr:colOff>
      <xdr:row>17</xdr:row>
      <xdr:rowOff>33564</xdr:rowOff>
    </xdr:to>
    <xdr:sp macro="" textlink="">
      <xdr:nvSpPr>
        <xdr:cNvPr id="148" name="楕円 147"/>
        <xdr:cNvSpPr/>
      </xdr:nvSpPr>
      <xdr:spPr>
        <a:xfrm>
          <a:off x="16459200" y="284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119941</xdr:rowOff>
    </xdr:from>
    <xdr:ext cx="762000" cy="259045"/>
    <xdr:sp macro="" textlink="">
      <xdr:nvSpPr>
        <xdr:cNvPr id="149" name="物件費該当値テキスト"/>
        <xdr:cNvSpPr txBox="1"/>
      </xdr:nvSpPr>
      <xdr:spPr>
        <a:xfrm>
          <a:off x="16598900" y="2691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166007</xdr:rowOff>
    </xdr:from>
    <xdr:to>
      <xdr:col>78</xdr:col>
      <xdr:colOff>120650</xdr:colOff>
      <xdr:row>16</xdr:row>
      <xdr:rowOff>96157</xdr:rowOff>
    </xdr:to>
    <xdr:sp macro="" textlink="">
      <xdr:nvSpPr>
        <xdr:cNvPr id="150" name="楕円 149"/>
        <xdr:cNvSpPr/>
      </xdr:nvSpPr>
      <xdr:spPr>
        <a:xfrm>
          <a:off x="156210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106334</xdr:rowOff>
    </xdr:from>
    <xdr:ext cx="736600" cy="259045"/>
    <xdr:sp macro="" textlink="">
      <xdr:nvSpPr>
        <xdr:cNvPr id="151" name="テキスト ボックス 150"/>
        <xdr:cNvSpPr txBox="1"/>
      </xdr:nvSpPr>
      <xdr:spPr>
        <a:xfrm>
          <a:off x="15290800" y="2506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100693</xdr:rowOff>
    </xdr:from>
    <xdr:to>
      <xdr:col>74</xdr:col>
      <xdr:colOff>31750</xdr:colOff>
      <xdr:row>16</xdr:row>
      <xdr:rowOff>30843</xdr:rowOff>
    </xdr:to>
    <xdr:sp macro="" textlink="">
      <xdr:nvSpPr>
        <xdr:cNvPr id="152" name="楕円 151"/>
        <xdr:cNvSpPr/>
      </xdr:nvSpPr>
      <xdr:spPr>
        <a:xfrm>
          <a:off x="14732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41020</xdr:rowOff>
    </xdr:from>
    <xdr:ext cx="762000" cy="259045"/>
    <xdr:sp macro="" textlink="">
      <xdr:nvSpPr>
        <xdr:cNvPr id="153" name="テキスト ボックス 152"/>
        <xdr:cNvSpPr txBox="1"/>
      </xdr:nvSpPr>
      <xdr:spPr>
        <a:xfrm>
          <a:off x="14401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122464</xdr:rowOff>
    </xdr:from>
    <xdr:to>
      <xdr:col>69</xdr:col>
      <xdr:colOff>142875</xdr:colOff>
      <xdr:row>16</xdr:row>
      <xdr:rowOff>52614</xdr:rowOff>
    </xdr:to>
    <xdr:sp macro="" textlink="">
      <xdr:nvSpPr>
        <xdr:cNvPr id="154" name="楕円 153"/>
        <xdr:cNvSpPr/>
      </xdr:nvSpPr>
      <xdr:spPr>
        <a:xfrm>
          <a:off x="13843000" y="269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62791</xdr:rowOff>
    </xdr:from>
    <xdr:ext cx="762000" cy="259045"/>
    <xdr:sp macro="" textlink="">
      <xdr:nvSpPr>
        <xdr:cNvPr id="155" name="テキスト ボックス 154"/>
        <xdr:cNvSpPr txBox="1"/>
      </xdr:nvSpPr>
      <xdr:spPr>
        <a:xfrm>
          <a:off x="13512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16329</xdr:rowOff>
    </xdr:from>
    <xdr:to>
      <xdr:col>65</xdr:col>
      <xdr:colOff>53975</xdr:colOff>
      <xdr:row>16</xdr:row>
      <xdr:rowOff>117929</xdr:rowOff>
    </xdr:to>
    <xdr:sp macro="" textlink="">
      <xdr:nvSpPr>
        <xdr:cNvPr id="156" name="楕円 155"/>
        <xdr:cNvSpPr/>
      </xdr:nvSpPr>
      <xdr:spPr>
        <a:xfrm>
          <a:off x="12954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128106</xdr:rowOff>
    </xdr:from>
    <xdr:ext cx="762000" cy="259045"/>
    <xdr:sp macro="" textlink="">
      <xdr:nvSpPr>
        <xdr:cNvPr id="157" name="テキスト ボックス 156"/>
        <xdr:cNvSpPr txBox="1"/>
      </xdr:nvSpPr>
      <xdr:spPr>
        <a:xfrm>
          <a:off x="12623800" y="252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を大きく上回っている。これは他団体にはない救護施設「しらがね寮」（生活保護施設）があることや、保育園、認定こども園等の施設数が、他団体に比べ多いことが大きな要因として考えられる。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社会保障費の自然増に対応しながら行財政改革プランに沿って扶助費全体についての抑制に努めていく。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2" name="直線コネクタ 171"/>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3" name="テキスト ボックス 172"/>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4" name="直線コネクタ 173"/>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5" name="テキスト ボックス 174"/>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6" name="直線コネクタ 175"/>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7" name="テキスト ボックス 176"/>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8" name="直線コネクタ 177"/>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9" name="テキスト ボックス 178"/>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35560</xdr:rowOff>
    </xdr:from>
    <xdr:to>
      <xdr:col>24</xdr:col>
      <xdr:colOff>25400</xdr:colOff>
      <xdr:row>61</xdr:row>
      <xdr:rowOff>115570</xdr:rowOff>
    </xdr:to>
    <xdr:cxnSp macro="">
      <xdr:nvCxnSpPr>
        <xdr:cNvPr id="183" name="直線コネクタ 182"/>
        <xdr:cNvCxnSpPr/>
      </xdr:nvCxnSpPr>
      <xdr:spPr>
        <a:xfrm flipV="1">
          <a:off x="4826000" y="929386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87647</xdr:rowOff>
    </xdr:from>
    <xdr:ext cx="762000" cy="259045"/>
    <xdr:sp macro="" textlink="">
      <xdr:nvSpPr>
        <xdr:cNvPr id="184" name="扶助費最小値テキスト"/>
        <xdr:cNvSpPr txBox="1"/>
      </xdr:nvSpPr>
      <xdr:spPr>
        <a:xfrm>
          <a:off x="491490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115570</xdr:rowOff>
    </xdr:from>
    <xdr:to>
      <xdr:col>24</xdr:col>
      <xdr:colOff>114300</xdr:colOff>
      <xdr:row>61</xdr:row>
      <xdr:rowOff>115570</xdr:rowOff>
    </xdr:to>
    <xdr:cxnSp macro="">
      <xdr:nvCxnSpPr>
        <xdr:cNvPr id="185" name="直線コネクタ 184"/>
        <xdr:cNvCxnSpPr/>
      </xdr:nvCxnSpPr>
      <xdr:spPr>
        <a:xfrm>
          <a:off x="4737100" y="1057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121937</xdr:rowOff>
    </xdr:from>
    <xdr:ext cx="762000" cy="259045"/>
    <xdr:sp macro="" textlink="">
      <xdr:nvSpPr>
        <xdr:cNvPr id="186" name="扶助費最大値テキスト"/>
        <xdr:cNvSpPr txBox="1"/>
      </xdr:nvSpPr>
      <xdr:spPr>
        <a:xfrm>
          <a:off x="4914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35560</xdr:rowOff>
    </xdr:from>
    <xdr:to>
      <xdr:col>24</xdr:col>
      <xdr:colOff>114300</xdr:colOff>
      <xdr:row>54</xdr:row>
      <xdr:rowOff>35560</xdr:rowOff>
    </xdr:to>
    <xdr:cxnSp macro="">
      <xdr:nvCxnSpPr>
        <xdr:cNvPr id="187" name="直線コネクタ 186"/>
        <xdr:cNvCxnSpPr/>
      </xdr:nvCxnSpPr>
      <xdr:spPr>
        <a:xfrm>
          <a:off x="4737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12700</xdr:rowOff>
    </xdr:from>
    <xdr:to>
      <xdr:col>24</xdr:col>
      <xdr:colOff>25400</xdr:colOff>
      <xdr:row>60</xdr:row>
      <xdr:rowOff>58420</xdr:rowOff>
    </xdr:to>
    <xdr:cxnSp macro="">
      <xdr:nvCxnSpPr>
        <xdr:cNvPr id="188" name="直線コネクタ 187"/>
        <xdr:cNvCxnSpPr/>
      </xdr:nvCxnSpPr>
      <xdr:spPr>
        <a:xfrm>
          <a:off x="3987800" y="10299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81297</xdr:rowOff>
    </xdr:from>
    <xdr:ext cx="762000" cy="259045"/>
    <xdr:sp macro="" textlink="">
      <xdr:nvSpPr>
        <xdr:cNvPr id="189" name="扶助費平均値テキスト"/>
        <xdr:cNvSpPr txBox="1"/>
      </xdr:nvSpPr>
      <xdr:spPr>
        <a:xfrm>
          <a:off x="4914900" y="9682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64770</xdr:rowOff>
    </xdr:from>
    <xdr:to>
      <xdr:col>24</xdr:col>
      <xdr:colOff>76200</xdr:colOff>
      <xdr:row>57</xdr:row>
      <xdr:rowOff>166370</xdr:rowOff>
    </xdr:to>
    <xdr:sp macro="" textlink="">
      <xdr:nvSpPr>
        <xdr:cNvPr id="190" name="フローチャート: 判断 189"/>
        <xdr:cNvSpPr/>
      </xdr:nvSpPr>
      <xdr:spPr>
        <a:xfrm>
          <a:off x="47752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12700</xdr:rowOff>
    </xdr:from>
    <xdr:to>
      <xdr:col>19</xdr:col>
      <xdr:colOff>187325</xdr:colOff>
      <xdr:row>60</xdr:row>
      <xdr:rowOff>58420</xdr:rowOff>
    </xdr:to>
    <xdr:cxnSp macro="">
      <xdr:nvCxnSpPr>
        <xdr:cNvPr id="191" name="直線コネクタ 190"/>
        <xdr:cNvCxnSpPr/>
      </xdr:nvCxnSpPr>
      <xdr:spPr>
        <a:xfrm flipV="1">
          <a:off x="3098800" y="10299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92" name="フローチャート: 判断 191"/>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93" name="テキスト ボックス 192"/>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58420</xdr:rowOff>
    </xdr:from>
    <xdr:to>
      <xdr:col>15</xdr:col>
      <xdr:colOff>98425</xdr:colOff>
      <xdr:row>60</xdr:row>
      <xdr:rowOff>149860</xdr:rowOff>
    </xdr:to>
    <xdr:cxnSp macro="">
      <xdr:nvCxnSpPr>
        <xdr:cNvPr id="194" name="直線コネクタ 193"/>
        <xdr:cNvCxnSpPr/>
      </xdr:nvCxnSpPr>
      <xdr:spPr>
        <a:xfrm flipV="1">
          <a:off x="2209800" y="103454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5" name="フローチャート: 判断 194"/>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130827</xdr:rowOff>
    </xdr:from>
    <xdr:ext cx="762000" cy="259045"/>
    <xdr:sp macro="" textlink="">
      <xdr:nvSpPr>
        <xdr:cNvPr id="196" name="テキスト ボックス 195"/>
        <xdr:cNvSpPr txBox="1"/>
      </xdr:nvSpPr>
      <xdr:spPr>
        <a:xfrm>
          <a:off x="2717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149860</xdr:rowOff>
    </xdr:from>
    <xdr:to>
      <xdr:col>11</xdr:col>
      <xdr:colOff>9525</xdr:colOff>
      <xdr:row>61</xdr:row>
      <xdr:rowOff>138430</xdr:rowOff>
    </xdr:to>
    <xdr:cxnSp macro="">
      <xdr:nvCxnSpPr>
        <xdr:cNvPr id="197" name="直線コネクタ 196"/>
        <xdr:cNvCxnSpPr/>
      </xdr:nvCxnSpPr>
      <xdr:spPr>
        <a:xfrm flipV="1">
          <a:off x="1320800" y="104368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64770</xdr:rowOff>
    </xdr:from>
    <xdr:to>
      <xdr:col>11</xdr:col>
      <xdr:colOff>60325</xdr:colOff>
      <xdr:row>57</xdr:row>
      <xdr:rowOff>166370</xdr:rowOff>
    </xdr:to>
    <xdr:sp macro="" textlink="">
      <xdr:nvSpPr>
        <xdr:cNvPr id="198" name="フローチャート: 判断 197"/>
        <xdr:cNvSpPr/>
      </xdr:nvSpPr>
      <xdr:spPr>
        <a:xfrm>
          <a:off x="2159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5097</xdr:rowOff>
    </xdr:from>
    <xdr:ext cx="762000" cy="259045"/>
    <xdr:sp macro="" textlink="">
      <xdr:nvSpPr>
        <xdr:cNvPr id="199" name="テキスト ボックス 198"/>
        <xdr:cNvSpPr txBox="1"/>
      </xdr:nvSpPr>
      <xdr:spPr>
        <a:xfrm>
          <a:off x="1828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30480</xdr:rowOff>
    </xdr:from>
    <xdr:to>
      <xdr:col>6</xdr:col>
      <xdr:colOff>171450</xdr:colOff>
      <xdr:row>58</xdr:row>
      <xdr:rowOff>132080</xdr:rowOff>
    </xdr:to>
    <xdr:sp macro="" textlink="">
      <xdr:nvSpPr>
        <xdr:cNvPr id="200" name="フローチャート: 判断 199"/>
        <xdr:cNvSpPr/>
      </xdr:nvSpPr>
      <xdr:spPr>
        <a:xfrm>
          <a:off x="1270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142257</xdr:rowOff>
    </xdr:from>
    <xdr:ext cx="762000" cy="259045"/>
    <xdr:sp macro="" textlink="">
      <xdr:nvSpPr>
        <xdr:cNvPr id="201" name="テキスト ボックス 200"/>
        <xdr:cNvSpPr txBox="1"/>
      </xdr:nvSpPr>
      <xdr:spPr>
        <a:xfrm>
          <a:off x="939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7620</xdr:rowOff>
    </xdr:from>
    <xdr:to>
      <xdr:col>24</xdr:col>
      <xdr:colOff>76200</xdr:colOff>
      <xdr:row>60</xdr:row>
      <xdr:rowOff>109220</xdr:rowOff>
    </xdr:to>
    <xdr:sp macro="" textlink="">
      <xdr:nvSpPr>
        <xdr:cNvPr id="207" name="楕円 206"/>
        <xdr:cNvSpPr/>
      </xdr:nvSpPr>
      <xdr:spPr>
        <a:xfrm>
          <a:off x="47752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151147</xdr:rowOff>
    </xdr:from>
    <xdr:ext cx="762000" cy="259045"/>
    <xdr:sp macro="" textlink="">
      <xdr:nvSpPr>
        <xdr:cNvPr id="208" name="扶助費該当値テキスト"/>
        <xdr:cNvSpPr txBox="1"/>
      </xdr:nvSpPr>
      <xdr:spPr>
        <a:xfrm>
          <a:off x="49149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133350</xdr:rowOff>
    </xdr:from>
    <xdr:to>
      <xdr:col>20</xdr:col>
      <xdr:colOff>38100</xdr:colOff>
      <xdr:row>60</xdr:row>
      <xdr:rowOff>63500</xdr:rowOff>
    </xdr:to>
    <xdr:sp macro="" textlink="">
      <xdr:nvSpPr>
        <xdr:cNvPr id="209" name="楕円 208"/>
        <xdr:cNvSpPr/>
      </xdr:nvSpPr>
      <xdr:spPr>
        <a:xfrm>
          <a:off x="3937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48277</xdr:rowOff>
    </xdr:from>
    <xdr:ext cx="736600" cy="259045"/>
    <xdr:sp macro="" textlink="">
      <xdr:nvSpPr>
        <xdr:cNvPr id="210" name="テキスト ボックス 209"/>
        <xdr:cNvSpPr txBox="1"/>
      </xdr:nvSpPr>
      <xdr:spPr>
        <a:xfrm>
          <a:off x="3606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7620</xdr:rowOff>
    </xdr:from>
    <xdr:to>
      <xdr:col>15</xdr:col>
      <xdr:colOff>149225</xdr:colOff>
      <xdr:row>60</xdr:row>
      <xdr:rowOff>109220</xdr:rowOff>
    </xdr:to>
    <xdr:sp macro="" textlink="">
      <xdr:nvSpPr>
        <xdr:cNvPr id="211" name="楕円 210"/>
        <xdr:cNvSpPr/>
      </xdr:nvSpPr>
      <xdr:spPr>
        <a:xfrm>
          <a:off x="3048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93997</xdr:rowOff>
    </xdr:from>
    <xdr:ext cx="762000" cy="259045"/>
    <xdr:sp macro="" textlink="">
      <xdr:nvSpPr>
        <xdr:cNvPr id="212" name="テキスト ボックス 211"/>
        <xdr:cNvSpPr txBox="1"/>
      </xdr:nvSpPr>
      <xdr:spPr>
        <a:xfrm>
          <a:off x="2717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99060</xdr:rowOff>
    </xdr:from>
    <xdr:to>
      <xdr:col>11</xdr:col>
      <xdr:colOff>60325</xdr:colOff>
      <xdr:row>61</xdr:row>
      <xdr:rowOff>29210</xdr:rowOff>
    </xdr:to>
    <xdr:sp macro="" textlink="">
      <xdr:nvSpPr>
        <xdr:cNvPr id="213" name="楕円 212"/>
        <xdr:cNvSpPr/>
      </xdr:nvSpPr>
      <xdr:spPr>
        <a:xfrm>
          <a:off x="2159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13987</xdr:rowOff>
    </xdr:from>
    <xdr:ext cx="762000" cy="259045"/>
    <xdr:sp macro="" textlink="">
      <xdr:nvSpPr>
        <xdr:cNvPr id="214" name="テキスト ボックス 213"/>
        <xdr:cNvSpPr txBox="1"/>
      </xdr:nvSpPr>
      <xdr:spPr>
        <a:xfrm>
          <a:off x="1828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61</xdr:row>
      <xdr:rowOff>87630</xdr:rowOff>
    </xdr:from>
    <xdr:to>
      <xdr:col>6</xdr:col>
      <xdr:colOff>171450</xdr:colOff>
      <xdr:row>62</xdr:row>
      <xdr:rowOff>17780</xdr:rowOff>
    </xdr:to>
    <xdr:sp macro="" textlink="">
      <xdr:nvSpPr>
        <xdr:cNvPr id="215" name="楕円 214"/>
        <xdr:cNvSpPr/>
      </xdr:nvSpPr>
      <xdr:spPr>
        <a:xfrm>
          <a:off x="1270000" y="1054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62</xdr:row>
      <xdr:rowOff>2557</xdr:rowOff>
    </xdr:from>
    <xdr:ext cx="762000" cy="259045"/>
    <xdr:sp macro="" textlink="">
      <xdr:nvSpPr>
        <xdr:cNvPr id="216" name="テキスト ボックス 215"/>
        <xdr:cNvSpPr txBox="1"/>
      </xdr:nvSpPr>
      <xdr:spPr>
        <a:xfrm>
          <a:off x="939800" y="1063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令和元年度以降は類似団体平均を下回っている。</a:t>
          </a:r>
          <a:r>
            <a:rPr kumimoji="1" lang="ja-JP" altLang="en-US"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％増となっており主な要因としては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国民健康保険特別会計及び後期高齢者医療特別会計へ繰出金が増となっており医療費の伸びが影響している。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53522</xdr:rowOff>
    </xdr:from>
    <xdr:to>
      <xdr:col>82</xdr:col>
      <xdr:colOff>107950</xdr:colOff>
      <xdr:row>61</xdr:row>
      <xdr:rowOff>102507</xdr:rowOff>
    </xdr:to>
    <xdr:cxnSp macro="">
      <xdr:nvCxnSpPr>
        <xdr:cNvPr id="246" name="直線コネクタ 245"/>
        <xdr:cNvCxnSpPr/>
      </xdr:nvCxnSpPr>
      <xdr:spPr>
        <a:xfrm flipV="1">
          <a:off x="16510000" y="9140372"/>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139899</xdr:rowOff>
    </xdr:from>
    <xdr:ext cx="762000" cy="259045"/>
    <xdr:sp macro="" textlink="">
      <xdr:nvSpPr>
        <xdr:cNvPr id="249" name="その他最大値テキスト"/>
        <xdr:cNvSpPr txBox="1"/>
      </xdr:nvSpPr>
      <xdr:spPr>
        <a:xfrm>
          <a:off x="16598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53522</xdr:rowOff>
    </xdr:from>
    <xdr:to>
      <xdr:col>82</xdr:col>
      <xdr:colOff>196850</xdr:colOff>
      <xdr:row>53</xdr:row>
      <xdr:rowOff>53522</xdr:rowOff>
    </xdr:to>
    <xdr:cxnSp macro="">
      <xdr:nvCxnSpPr>
        <xdr:cNvPr id="250" name="直線コネクタ 249"/>
        <xdr:cNvCxnSpPr/>
      </xdr:nvCxnSpPr>
      <xdr:spPr>
        <a:xfrm>
          <a:off x="16421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20865</xdr:rowOff>
    </xdr:from>
    <xdr:to>
      <xdr:col>82</xdr:col>
      <xdr:colOff>107950</xdr:colOff>
      <xdr:row>55</xdr:row>
      <xdr:rowOff>37193</xdr:rowOff>
    </xdr:to>
    <xdr:cxnSp macro="">
      <xdr:nvCxnSpPr>
        <xdr:cNvPr id="251" name="直線コネクタ 250"/>
        <xdr:cNvCxnSpPr/>
      </xdr:nvCxnSpPr>
      <xdr:spPr>
        <a:xfrm>
          <a:off x="15671800" y="94506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7455</xdr:rowOff>
    </xdr:from>
    <xdr:ext cx="762000" cy="259045"/>
    <xdr:sp macro="" textlink="">
      <xdr:nvSpPr>
        <xdr:cNvPr id="252" name="その他平均値テキスト"/>
        <xdr:cNvSpPr txBox="1"/>
      </xdr:nvSpPr>
      <xdr:spPr>
        <a:xfrm>
          <a:off x="16598900" y="9780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35378</xdr:rowOff>
    </xdr:from>
    <xdr:to>
      <xdr:col>82</xdr:col>
      <xdr:colOff>158750</xdr:colOff>
      <xdr:row>57</xdr:row>
      <xdr:rowOff>136978</xdr:rowOff>
    </xdr:to>
    <xdr:sp macro="" textlink="">
      <xdr:nvSpPr>
        <xdr:cNvPr id="253" name="フローチャート: 判断 252"/>
        <xdr:cNvSpPr/>
      </xdr:nvSpPr>
      <xdr:spPr>
        <a:xfrm>
          <a:off x="164592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94343</xdr:rowOff>
    </xdr:from>
    <xdr:to>
      <xdr:col>78</xdr:col>
      <xdr:colOff>69850</xdr:colOff>
      <xdr:row>55</xdr:row>
      <xdr:rowOff>20865</xdr:rowOff>
    </xdr:to>
    <xdr:cxnSp macro="">
      <xdr:nvCxnSpPr>
        <xdr:cNvPr id="254" name="直線コネクタ 253"/>
        <xdr:cNvCxnSpPr/>
      </xdr:nvCxnSpPr>
      <xdr:spPr>
        <a:xfrm>
          <a:off x="14782800" y="93526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35378</xdr:rowOff>
    </xdr:from>
    <xdr:to>
      <xdr:col>78</xdr:col>
      <xdr:colOff>120650</xdr:colOff>
      <xdr:row>57</xdr:row>
      <xdr:rowOff>136978</xdr:rowOff>
    </xdr:to>
    <xdr:sp macro="" textlink="">
      <xdr:nvSpPr>
        <xdr:cNvPr id="255" name="フローチャート: 判断 254"/>
        <xdr:cNvSpPr/>
      </xdr:nvSpPr>
      <xdr:spPr>
        <a:xfrm>
          <a:off x="15621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121755</xdr:rowOff>
    </xdr:from>
    <xdr:ext cx="736600" cy="259045"/>
    <xdr:sp macro="" textlink="">
      <xdr:nvSpPr>
        <xdr:cNvPr id="256" name="テキスト ボックス 255"/>
        <xdr:cNvSpPr txBox="1"/>
      </xdr:nvSpPr>
      <xdr:spPr>
        <a:xfrm>
          <a:off x="15290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94343</xdr:rowOff>
    </xdr:from>
    <xdr:to>
      <xdr:col>73</xdr:col>
      <xdr:colOff>180975</xdr:colOff>
      <xdr:row>55</xdr:row>
      <xdr:rowOff>135165</xdr:rowOff>
    </xdr:to>
    <xdr:cxnSp macro="">
      <xdr:nvCxnSpPr>
        <xdr:cNvPr id="257" name="直線コネクタ 256"/>
        <xdr:cNvCxnSpPr/>
      </xdr:nvCxnSpPr>
      <xdr:spPr>
        <a:xfrm flipV="1">
          <a:off x="13893800" y="9352643"/>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2722</xdr:rowOff>
    </xdr:from>
    <xdr:to>
      <xdr:col>74</xdr:col>
      <xdr:colOff>31750</xdr:colOff>
      <xdr:row>57</xdr:row>
      <xdr:rowOff>104322</xdr:rowOff>
    </xdr:to>
    <xdr:sp macro="" textlink="">
      <xdr:nvSpPr>
        <xdr:cNvPr id="258" name="フローチャート: 判断 257"/>
        <xdr:cNvSpPr/>
      </xdr:nvSpPr>
      <xdr:spPr>
        <a:xfrm>
          <a:off x="14732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89099</xdr:rowOff>
    </xdr:from>
    <xdr:ext cx="762000" cy="259045"/>
    <xdr:sp macro="" textlink="">
      <xdr:nvSpPr>
        <xdr:cNvPr id="259" name="テキスト ボックス 258"/>
        <xdr:cNvSpPr txBox="1"/>
      </xdr:nvSpPr>
      <xdr:spPr>
        <a:xfrm>
          <a:off x="14401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135165</xdr:rowOff>
    </xdr:from>
    <xdr:to>
      <xdr:col>69</xdr:col>
      <xdr:colOff>92075</xdr:colOff>
      <xdr:row>60</xdr:row>
      <xdr:rowOff>45357</xdr:rowOff>
    </xdr:to>
    <xdr:cxnSp macro="">
      <xdr:nvCxnSpPr>
        <xdr:cNvPr id="260" name="直線コネクタ 259"/>
        <xdr:cNvCxnSpPr/>
      </xdr:nvCxnSpPr>
      <xdr:spPr>
        <a:xfrm flipV="1">
          <a:off x="13004800" y="9564915"/>
          <a:ext cx="889000" cy="76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1" name="フローチャート: 判断 260"/>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31949</xdr:rowOff>
    </xdr:from>
    <xdr:ext cx="762000" cy="259045"/>
    <xdr:sp macro="" textlink="">
      <xdr:nvSpPr>
        <xdr:cNvPr id="262" name="テキスト ボックス 261"/>
        <xdr:cNvSpPr txBox="1"/>
      </xdr:nvSpPr>
      <xdr:spPr>
        <a:xfrm>
          <a:off x="13512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125185</xdr:rowOff>
    </xdr:from>
    <xdr:to>
      <xdr:col>65</xdr:col>
      <xdr:colOff>53975</xdr:colOff>
      <xdr:row>59</xdr:row>
      <xdr:rowOff>55335</xdr:rowOff>
    </xdr:to>
    <xdr:sp macro="" textlink="">
      <xdr:nvSpPr>
        <xdr:cNvPr id="263" name="フローチャート: 判断 262"/>
        <xdr:cNvSpPr/>
      </xdr:nvSpPr>
      <xdr:spPr>
        <a:xfrm>
          <a:off x="12954000" y="1006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65512</xdr:rowOff>
    </xdr:from>
    <xdr:ext cx="762000" cy="259045"/>
    <xdr:sp macro="" textlink="">
      <xdr:nvSpPr>
        <xdr:cNvPr id="264" name="テキスト ボックス 263"/>
        <xdr:cNvSpPr txBox="1"/>
      </xdr:nvSpPr>
      <xdr:spPr>
        <a:xfrm>
          <a:off x="12623800" y="9838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157843</xdr:rowOff>
    </xdr:from>
    <xdr:to>
      <xdr:col>82</xdr:col>
      <xdr:colOff>158750</xdr:colOff>
      <xdr:row>55</xdr:row>
      <xdr:rowOff>87993</xdr:rowOff>
    </xdr:to>
    <xdr:sp macro="" textlink="">
      <xdr:nvSpPr>
        <xdr:cNvPr id="270" name="楕円 269"/>
        <xdr:cNvSpPr/>
      </xdr:nvSpPr>
      <xdr:spPr>
        <a:xfrm>
          <a:off x="164592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2920</xdr:rowOff>
    </xdr:from>
    <xdr:ext cx="762000" cy="259045"/>
    <xdr:sp macro="" textlink="">
      <xdr:nvSpPr>
        <xdr:cNvPr id="271" name="その他該当値テキスト"/>
        <xdr:cNvSpPr txBox="1"/>
      </xdr:nvSpPr>
      <xdr:spPr>
        <a:xfrm>
          <a:off x="16598900" y="926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141515</xdr:rowOff>
    </xdr:from>
    <xdr:to>
      <xdr:col>78</xdr:col>
      <xdr:colOff>120650</xdr:colOff>
      <xdr:row>55</xdr:row>
      <xdr:rowOff>71665</xdr:rowOff>
    </xdr:to>
    <xdr:sp macro="" textlink="">
      <xdr:nvSpPr>
        <xdr:cNvPr id="272" name="楕円 271"/>
        <xdr:cNvSpPr/>
      </xdr:nvSpPr>
      <xdr:spPr>
        <a:xfrm>
          <a:off x="15621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81842</xdr:rowOff>
    </xdr:from>
    <xdr:ext cx="736600" cy="259045"/>
    <xdr:sp macro="" textlink="">
      <xdr:nvSpPr>
        <xdr:cNvPr id="273" name="テキスト ボックス 272"/>
        <xdr:cNvSpPr txBox="1"/>
      </xdr:nvSpPr>
      <xdr:spPr>
        <a:xfrm>
          <a:off x="15290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43543</xdr:rowOff>
    </xdr:from>
    <xdr:to>
      <xdr:col>74</xdr:col>
      <xdr:colOff>31750</xdr:colOff>
      <xdr:row>54</xdr:row>
      <xdr:rowOff>145143</xdr:rowOff>
    </xdr:to>
    <xdr:sp macro="" textlink="">
      <xdr:nvSpPr>
        <xdr:cNvPr id="274" name="楕円 273"/>
        <xdr:cNvSpPr/>
      </xdr:nvSpPr>
      <xdr:spPr>
        <a:xfrm>
          <a:off x="14732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155320</xdr:rowOff>
    </xdr:from>
    <xdr:ext cx="762000" cy="259045"/>
    <xdr:sp macro="" textlink="">
      <xdr:nvSpPr>
        <xdr:cNvPr id="275" name="テキスト ボックス 274"/>
        <xdr:cNvSpPr txBox="1"/>
      </xdr:nvSpPr>
      <xdr:spPr>
        <a:xfrm>
          <a:off x="14401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84365</xdr:rowOff>
    </xdr:from>
    <xdr:to>
      <xdr:col>69</xdr:col>
      <xdr:colOff>142875</xdr:colOff>
      <xdr:row>56</xdr:row>
      <xdr:rowOff>14515</xdr:rowOff>
    </xdr:to>
    <xdr:sp macro="" textlink="">
      <xdr:nvSpPr>
        <xdr:cNvPr id="276" name="楕円 275"/>
        <xdr:cNvSpPr/>
      </xdr:nvSpPr>
      <xdr:spPr>
        <a:xfrm>
          <a:off x="13843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24692</xdr:rowOff>
    </xdr:from>
    <xdr:ext cx="762000" cy="259045"/>
    <xdr:sp macro="" textlink="">
      <xdr:nvSpPr>
        <xdr:cNvPr id="277" name="テキスト ボックス 276"/>
        <xdr:cNvSpPr txBox="1"/>
      </xdr:nvSpPr>
      <xdr:spPr>
        <a:xfrm>
          <a:off x="13512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78" name="楕円 277"/>
        <xdr:cNvSpPr/>
      </xdr:nvSpPr>
      <xdr:spPr>
        <a:xfrm>
          <a:off x="12954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79" name="テキスト ボックス 278"/>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類似団体平均と比較すると、補助費等に係る経常収支比率は上回っている。これは、下水道事業が法適用になったことによる補助金の増加が要因とみられる。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今後は一部事務組合への負担金の増加が見込まれるため、引き続き補助金の見直し等を行い、補助費全体について適正な水準を保っていく。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35560</xdr:rowOff>
    </xdr:from>
    <xdr:to>
      <xdr:col>82</xdr:col>
      <xdr:colOff>107950</xdr:colOff>
      <xdr:row>41</xdr:row>
      <xdr:rowOff>64135</xdr:rowOff>
    </xdr:to>
    <xdr:cxnSp macro="">
      <xdr:nvCxnSpPr>
        <xdr:cNvPr id="303" name="直線コネクタ 302"/>
        <xdr:cNvCxnSpPr/>
      </xdr:nvCxnSpPr>
      <xdr:spPr>
        <a:xfrm flipV="1">
          <a:off x="16510000" y="569341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36212</xdr:rowOff>
    </xdr:from>
    <xdr:ext cx="762000" cy="259045"/>
    <xdr:sp macro="" textlink="">
      <xdr:nvSpPr>
        <xdr:cNvPr id="304" name="補助費等最小値テキスト"/>
        <xdr:cNvSpPr txBox="1"/>
      </xdr:nvSpPr>
      <xdr:spPr>
        <a:xfrm>
          <a:off x="16598900" y="706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64135</xdr:rowOff>
    </xdr:from>
    <xdr:to>
      <xdr:col>82</xdr:col>
      <xdr:colOff>196850</xdr:colOff>
      <xdr:row>41</xdr:row>
      <xdr:rowOff>64135</xdr:rowOff>
    </xdr:to>
    <xdr:cxnSp macro="">
      <xdr:nvCxnSpPr>
        <xdr:cNvPr id="305" name="直線コネクタ 304"/>
        <xdr:cNvCxnSpPr/>
      </xdr:nvCxnSpPr>
      <xdr:spPr>
        <a:xfrm>
          <a:off x="16421100" y="709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121937</xdr:rowOff>
    </xdr:from>
    <xdr:ext cx="762000" cy="259045"/>
    <xdr:sp macro="" textlink="">
      <xdr:nvSpPr>
        <xdr:cNvPr id="306" name="補助費等最大値テキスト"/>
        <xdr:cNvSpPr txBox="1"/>
      </xdr:nvSpPr>
      <xdr:spPr>
        <a:xfrm>
          <a:off x="16598900" y="543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35560</xdr:rowOff>
    </xdr:from>
    <xdr:to>
      <xdr:col>82</xdr:col>
      <xdr:colOff>196850</xdr:colOff>
      <xdr:row>33</xdr:row>
      <xdr:rowOff>35560</xdr:rowOff>
    </xdr:to>
    <xdr:cxnSp macro="">
      <xdr:nvCxnSpPr>
        <xdr:cNvPr id="307" name="直線コネクタ 306"/>
        <xdr:cNvCxnSpPr/>
      </xdr:nvCxnSpPr>
      <xdr:spPr>
        <a:xfrm>
          <a:off x="16421100" y="5693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121285</xdr:rowOff>
    </xdr:from>
    <xdr:to>
      <xdr:col>82</xdr:col>
      <xdr:colOff>107950</xdr:colOff>
      <xdr:row>36</xdr:row>
      <xdr:rowOff>144145</xdr:rowOff>
    </xdr:to>
    <xdr:cxnSp macro="">
      <xdr:nvCxnSpPr>
        <xdr:cNvPr id="308" name="直線コネクタ 307"/>
        <xdr:cNvCxnSpPr/>
      </xdr:nvCxnSpPr>
      <xdr:spPr>
        <a:xfrm>
          <a:off x="15671800" y="629348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58437</xdr:rowOff>
    </xdr:from>
    <xdr:ext cx="762000" cy="259045"/>
    <xdr:sp macro="" textlink="">
      <xdr:nvSpPr>
        <xdr:cNvPr id="309" name="補助費等平均値テキスト"/>
        <xdr:cNvSpPr txBox="1"/>
      </xdr:nvSpPr>
      <xdr:spPr>
        <a:xfrm>
          <a:off x="16598900" y="6059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41910</xdr:rowOff>
    </xdr:from>
    <xdr:to>
      <xdr:col>82</xdr:col>
      <xdr:colOff>158750</xdr:colOff>
      <xdr:row>36</xdr:row>
      <xdr:rowOff>143510</xdr:rowOff>
    </xdr:to>
    <xdr:sp macro="" textlink="">
      <xdr:nvSpPr>
        <xdr:cNvPr id="310" name="フローチャート: 判断 309"/>
        <xdr:cNvSpPr/>
      </xdr:nvSpPr>
      <xdr:spPr>
        <a:xfrm>
          <a:off x="164592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86995</xdr:rowOff>
    </xdr:from>
    <xdr:to>
      <xdr:col>78</xdr:col>
      <xdr:colOff>69850</xdr:colOff>
      <xdr:row>36</xdr:row>
      <xdr:rowOff>121285</xdr:rowOff>
    </xdr:to>
    <xdr:cxnSp macro="">
      <xdr:nvCxnSpPr>
        <xdr:cNvPr id="311" name="直線コネクタ 310"/>
        <xdr:cNvCxnSpPr/>
      </xdr:nvCxnSpPr>
      <xdr:spPr>
        <a:xfrm>
          <a:off x="14782800" y="62591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xdr:rowOff>
    </xdr:from>
    <xdr:to>
      <xdr:col>78</xdr:col>
      <xdr:colOff>120650</xdr:colOff>
      <xdr:row>36</xdr:row>
      <xdr:rowOff>109220</xdr:rowOff>
    </xdr:to>
    <xdr:sp macro="" textlink="">
      <xdr:nvSpPr>
        <xdr:cNvPr id="312" name="フローチャート: 判断 311"/>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119397</xdr:rowOff>
    </xdr:from>
    <xdr:ext cx="736600" cy="259045"/>
    <xdr:sp macro="" textlink="">
      <xdr:nvSpPr>
        <xdr:cNvPr id="313" name="テキスト ボックス 312"/>
        <xdr:cNvSpPr txBox="1"/>
      </xdr:nvSpPr>
      <xdr:spPr>
        <a:xfrm>
          <a:off x="15290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86995</xdr:rowOff>
    </xdr:from>
    <xdr:to>
      <xdr:col>73</xdr:col>
      <xdr:colOff>180975</xdr:colOff>
      <xdr:row>36</xdr:row>
      <xdr:rowOff>161290</xdr:rowOff>
    </xdr:to>
    <xdr:cxnSp macro="">
      <xdr:nvCxnSpPr>
        <xdr:cNvPr id="314" name="直線コネクタ 313"/>
        <xdr:cNvCxnSpPr/>
      </xdr:nvCxnSpPr>
      <xdr:spPr>
        <a:xfrm flipV="1">
          <a:off x="13893800" y="625919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167640</xdr:rowOff>
    </xdr:from>
    <xdr:to>
      <xdr:col>74</xdr:col>
      <xdr:colOff>31750</xdr:colOff>
      <xdr:row>36</xdr:row>
      <xdr:rowOff>97790</xdr:rowOff>
    </xdr:to>
    <xdr:sp macro="" textlink="">
      <xdr:nvSpPr>
        <xdr:cNvPr id="315" name="フローチャート: 判断 314"/>
        <xdr:cNvSpPr/>
      </xdr:nvSpPr>
      <xdr:spPr>
        <a:xfrm>
          <a:off x="14732000" y="616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107967</xdr:rowOff>
    </xdr:from>
    <xdr:ext cx="762000" cy="259045"/>
    <xdr:sp macro="" textlink="">
      <xdr:nvSpPr>
        <xdr:cNvPr id="316" name="テキスト ボックス 315"/>
        <xdr:cNvSpPr txBox="1"/>
      </xdr:nvSpPr>
      <xdr:spPr>
        <a:xfrm>
          <a:off x="14401800" y="593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1270</xdr:rowOff>
    </xdr:from>
    <xdr:to>
      <xdr:col>69</xdr:col>
      <xdr:colOff>92075</xdr:colOff>
      <xdr:row>36</xdr:row>
      <xdr:rowOff>161290</xdr:rowOff>
    </xdr:to>
    <xdr:cxnSp macro="">
      <xdr:nvCxnSpPr>
        <xdr:cNvPr id="317" name="直線コネクタ 316"/>
        <xdr:cNvCxnSpPr/>
      </xdr:nvCxnSpPr>
      <xdr:spPr>
        <a:xfrm>
          <a:off x="13004800" y="600202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161925</xdr:rowOff>
    </xdr:from>
    <xdr:to>
      <xdr:col>69</xdr:col>
      <xdr:colOff>142875</xdr:colOff>
      <xdr:row>36</xdr:row>
      <xdr:rowOff>92075</xdr:rowOff>
    </xdr:to>
    <xdr:sp macro="" textlink="">
      <xdr:nvSpPr>
        <xdr:cNvPr id="318" name="フローチャート: 判断 317"/>
        <xdr:cNvSpPr/>
      </xdr:nvSpPr>
      <xdr:spPr>
        <a:xfrm>
          <a:off x="138430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102252</xdr:rowOff>
    </xdr:from>
    <xdr:ext cx="762000" cy="259045"/>
    <xdr:sp macro="" textlink="">
      <xdr:nvSpPr>
        <xdr:cNvPr id="319" name="テキスト ボックス 318"/>
        <xdr:cNvSpPr txBox="1"/>
      </xdr:nvSpPr>
      <xdr:spPr>
        <a:xfrm>
          <a:off x="13512800" y="593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24765</xdr:rowOff>
    </xdr:from>
    <xdr:to>
      <xdr:col>65</xdr:col>
      <xdr:colOff>53975</xdr:colOff>
      <xdr:row>35</xdr:row>
      <xdr:rowOff>126365</xdr:rowOff>
    </xdr:to>
    <xdr:sp macro="" textlink="">
      <xdr:nvSpPr>
        <xdr:cNvPr id="320" name="フローチャート: 判断 319"/>
        <xdr:cNvSpPr/>
      </xdr:nvSpPr>
      <xdr:spPr>
        <a:xfrm>
          <a:off x="12954000" y="602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111142</xdr:rowOff>
    </xdr:from>
    <xdr:ext cx="762000" cy="259045"/>
    <xdr:sp macro="" textlink="">
      <xdr:nvSpPr>
        <xdr:cNvPr id="321" name="テキスト ボックス 320"/>
        <xdr:cNvSpPr txBox="1"/>
      </xdr:nvSpPr>
      <xdr:spPr>
        <a:xfrm>
          <a:off x="126238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93345</xdr:rowOff>
    </xdr:from>
    <xdr:to>
      <xdr:col>82</xdr:col>
      <xdr:colOff>158750</xdr:colOff>
      <xdr:row>37</xdr:row>
      <xdr:rowOff>23495</xdr:rowOff>
    </xdr:to>
    <xdr:sp macro="" textlink="">
      <xdr:nvSpPr>
        <xdr:cNvPr id="327" name="楕円 326"/>
        <xdr:cNvSpPr/>
      </xdr:nvSpPr>
      <xdr:spPr>
        <a:xfrm>
          <a:off x="16459200" y="626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65422</xdr:rowOff>
    </xdr:from>
    <xdr:ext cx="762000" cy="259045"/>
    <xdr:sp macro="" textlink="">
      <xdr:nvSpPr>
        <xdr:cNvPr id="328" name="補助費等該当値テキスト"/>
        <xdr:cNvSpPr txBox="1"/>
      </xdr:nvSpPr>
      <xdr:spPr>
        <a:xfrm>
          <a:off x="16598900" y="623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70485</xdr:rowOff>
    </xdr:from>
    <xdr:to>
      <xdr:col>78</xdr:col>
      <xdr:colOff>120650</xdr:colOff>
      <xdr:row>37</xdr:row>
      <xdr:rowOff>635</xdr:rowOff>
    </xdr:to>
    <xdr:sp macro="" textlink="">
      <xdr:nvSpPr>
        <xdr:cNvPr id="329" name="楕円 328"/>
        <xdr:cNvSpPr/>
      </xdr:nvSpPr>
      <xdr:spPr>
        <a:xfrm>
          <a:off x="156210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156862</xdr:rowOff>
    </xdr:from>
    <xdr:ext cx="736600" cy="259045"/>
    <xdr:sp macro="" textlink="">
      <xdr:nvSpPr>
        <xdr:cNvPr id="330" name="テキスト ボックス 329"/>
        <xdr:cNvSpPr txBox="1"/>
      </xdr:nvSpPr>
      <xdr:spPr>
        <a:xfrm>
          <a:off x="15290800" y="632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36195</xdr:rowOff>
    </xdr:from>
    <xdr:to>
      <xdr:col>74</xdr:col>
      <xdr:colOff>31750</xdr:colOff>
      <xdr:row>36</xdr:row>
      <xdr:rowOff>137795</xdr:rowOff>
    </xdr:to>
    <xdr:sp macro="" textlink="">
      <xdr:nvSpPr>
        <xdr:cNvPr id="331" name="楕円 330"/>
        <xdr:cNvSpPr/>
      </xdr:nvSpPr>
      <xdr:spPr>
        <a:xfrm>
          <a:off x="1473200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122572</xdr:rowOff>
    </xdr:from>
    <xdr:ext cx="762000" cy="259045"/>
    <xdr:sp macro="" textlink="">
      <xdr:nvSpPr>
        <xdr:cNvPr id="332" name="テキスト ボックス 331"/>
        <xdr:cNvSpPr txBox="1"/>
      </xdr:nvSpPr>
      <xdr:spPr>
        <a:xfrm>
          <a:off x="14401800" y="629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110490</xdr:rowOff>
    </xdr:from>
    <xdr:to>
      <xdr:col>69</xdr:col>
      <xdr:colOff>142875</xdr:colOff>
      <xdr:row>37</xdr:row>
      <xdr:rowOff>40640</xdr:rowOff>
    </xdr:to>
    <xdr:sp macro="" textlink="">
      <xdr:nvSpPr>
        <xdr:cNvPr id="333" name="楕円 332"/>
        <xdr:cNvSpPr/>
      </xdr:nvSpPr>
      <xdr:spPr>
        <a:xfrm>
          <a:off x="13843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25417</xdr:rowOff>
    </xdr:from>
    <xdr:ext cx="762000" cy="259045"/>
    <xdr:sp macro="" textlink="">
      <xdr:nvSpPr>
        <xdr:cNvPr id="334" name="テキスト ボックス 333"/>
        <xdr:cNvSpPr txBox="1"/>
      </xdr:nvSpPr>
      <xdr:spPr>
        <a:xfrm>
          <a:off x="13512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121920</xdr:rowOff>
    </xdr:from>
    <xdr:to>
      <xdr:col>65</xdr:col>
      <xdr:colOff>53975</xdr:colOff>
      <xdr:row>35</xdr:row>
      <xdr:rowOff>52070</xdr:rowOff>
    </xdr:to>
    <xdr:sp macro="" textlink="">
      <xdr:nvSpPr>
        <xdr:cNvPr id="335" name="楕円 334"/>
        <xdr:cNvSpPr/>
      </xdr:nvSpPr>
      <xdr:spPr>
        <a:xfrm>
          <a:off x="12954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62247</xdr:rowOff>
    </xdr:from>
    <xdr:ext cx="762000" cy="259045"/>
    <xdr:sp macro="" textlink="">
      <xdr:nvSpPr>
        <xdr:cNvPr id="336" name="テキスト ボックス 335"/>
        <xdr:cNvSpPr txBox="1"/>
      </xdr:nvSpPr>
      <xdr:spPr>
        <a:xfrm>
          <a:off x="12623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毎年度の借入額を償還額以下に抑制する取り組みにより、類似団体の平均並みとすることができた。今後は、公共施設等総合総合管理計画に基づく</a:t>
          </a:r>
          <a:r>
            <a:rPr kumimoji="1" lang="ja-JP" altLang="en-US" sz="1100">
              <a:solidFill>
                <a:schemeClr val="dk1"/>
              </a:solidFill>
              <a:effectLst/>
              <a:latin typeface="+mn-lt"/>
              <a:ea typeface="+mn-ea"/>
              <a:cs typeface="+mn-cs"/>
            </a:rPr>
            <a:t>更新・統廃合・</a:t>
          </a:r>
          <a:r>
            <a:rPr kumimoji="1" lang="ja-JP" altLang="ja-JP" sz="1100">
              <a:solidFill>
                <a:schemeClr val="dk1"/>
              </a:solidFill>
              <a:effectLst/>
              <a:latin typeface="+mn-lt"/>
              <a:ea typeface="+mn-ea"/>
              <a:cs typeface="+mn-cs"/>
            </a:rPr>
            <a:t>長寿命化への取り組みにより</a:t>
          </a:r>
          <a:r>
            <a:rPr kumimoji="1" lang="ja-JP" altLang="en-US" sz="1100">
              <a:solidFill>
                <a:schemeClr val="dk1"/>
              </a:solidFill>
              <a:effectLst/>
              <a:latin typeface="+mn-lt"/>
              <a:ea typeface="+mn-ea"/>
              <a:cs typeface="+mn-cs"/>
            </a:rPr>
            <a:t>公債費の増加</a:t>
          </a:r>
          <a:r>
            <a:rPr kumimoji="1" lang="ja-JP" altLang="ja-JP" sz="1100">
              <a:solidFill>
                <a:schemeClr val="dk1"/>
              </a:solidFill>
              <a:effectLst/>
              <a:latin typeface="+mn-lt"/>
              <a:ea typeface="+mn-ea"/>
              <a:cs typeface="+mn-cs"/>
            </a:rPr>
            <a:t>が想定され、厳しい財政運営となることが予想される。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1" name="直線コネクタ 350"/>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2" name="テキスト ボックス 351"/>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5" name="直線コネクタ 354"/>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6" name="テキスト ボックス 355"/>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8" name="テキスト ボックス 35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64135</xdr:rowOff>
    </xdr:from>
    <xdr:to>
      <xdr:col>24</xdr:col>
      <xdr:colOff>25400</xdr:colOff>
      <xdr:row>81</xdr:row>
      <xdr:rowOff>98425</xdr:rowOff>
    </xdr:to>
    <xdr:cxnSp macro="">
      <xdr:nvCxnSpPr>
        <xdr:cNvPr id="360" name="直線コネクタ 359"/>
        <xdr:cNvCxnSpPr/>
      </xdr:nvCxnSpPr>
      <xdr:spPr>
        <a:xfrm flipV="1">
          <a:off x="4826000" y="12579985"/>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70502</xdr:rowOff>
    </xdr:from>
    <xdr:ext cx="762000" cy="259045"/>
    <xdr:sp macro="" textlink="">
      <xdr:nvSpPr>
        <xdr:cNvPr id="361" name="公債費最小値テキスト"/>
        <xdr:cNvSpPr txBox="1"/>
      </xdr:nvSpPr>
      <xdr:spPr>
        <a:xfrm>
          <a:off x="4914900" y="1395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98425</xdr:rowOff>
    </xdr:from>
    <xdr:to>
      <xdr:col>24</xdr:col>
      <xdr:colOff>114300</xdr:colOff>
      <xdr:row>81</xdr:row>
      <xdr:rowOff>98425</xdr:rowOff>
    </xdr:to>
    <xdr:cxnSp macro="">
      <xdr:nvCxnSpPr>
        <xdr:cNvPr id="362" name="直線コネクタ 361"/>
        <xdr:cNvCxnSpPr/>
      </xdr:nvCxnSpPr>
      <xdr:spPr>
        <a:xfrm>
          <a:off x="4737100" y="13985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150512</xdr:rowOff>
    </xdr:from>
    <xdr:ext cx="762000" cy="259045"/>
    <xdr:sp macro="" textlink="">
      <xdr:nvSpPr>
        <xdr:cNvPr id="363" name="公債費最大値テキスト"/>
        <xdr:cNvSpPr txBox="1"/>
      </xdr:nvSpPr>
      <xdr:spPr>
        <a:xfrm>
          <a:off x="4914900" y="1232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64135</xdr:rowOff>
    </xdr:from>
    <xdr:to>
      <xdr:col>24</xdr:col>
      <xdr:colOff>114300</xdr:colOff>
      <xdr:row>73</xdr:row>
      <xdr:rowOff>64135</xdr:rowOff>
    </xdr:to>
    <xdr:cxnSp macro="">
      <xdr:nvCxnSpPr>
        <xdr:cNvPr id="364" name="直線コネクタ 363"/>
        <xdr:cNvCxnSpPr/>
      </xdr:nvCxnSpPr>
      <xdr:spPr>
        <a:xfrm>
          <a:off x="4737100" y="1257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86995</xdr:rowOff>
    </xdr:from>
    <xdr:to>
      <xdr:col>24</xdr:col>
      <xdr:colOff>25400</xdr:colOff>
      <xdr:row>76</xdr:row>
      <xdr:rowOff>98425</xdr:rowOff>
    </xdr:to>
    <xdr:cxnSp macro="">
      <xdr:nvCxnSpPr>
        <xdr:cNvPr id="365" name="直線コネクタ 364"/>
        <xdr:cNvCxnSpPr/>
      </xdr:nvCxnSpPr>
      <xdr:spPr>
        <a:xfrm flipV="1">
          <a:off x="3987800" y="131171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52722</xdr:rowOff>
    </xdr:from>
    <xdr:ext cx="762000" cy="259045"/>
    <xdr:sp macro="" textlink="">
      <xdr:nvSpPr>
        <xdr:cNvPr id="366" name="公債費平均値テキスト"/>
        <xdr:cNvSpPr txBox="1"/>
      </xdr:nvSpPr>
      <xdr:spPr>
        <a:xfrm>
          <a:off x="4914900" y="12911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36195</xdr:rowOff>
    </xdr:from>
    <xdr:to>
      <xdr:col>24</xdr:col>
      <xdr:colOff>76200</xdr:colOff>
      <xdr:row>76</xdr:row>
      <xdr:rowOff>137795</xdr:rowOff>
    </xdr:to>
    <xdr:sp macro="" textlink="">
      <xdr:nvSpPr>
        <xdr:cNvPr id="367" name="フローチャート: 判断 366"/>
        <xdr:cNvSpPr/>
      </xdr:nvSpPr>
      <xdr:spPr>
        <a:xfrm>
          <a:off x="4775200" y="130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98425</xdr:rowOff>
    </xdr:from>
    <xdr:to>
      <xdr:col>19</xdr:col>
      <xdr:colOff>187325</xdr:colOff>
      <xdr:row>76</xdr:row>
      <xdr:rowOff>98425</xdr:rowOff>
    </xdr:to>
    <xdr:cxnSp macro="">
      <xdr:nvCxnSpPr>
        <xdr:cNvPr id="368" name="直線コネクタ 367"/>
        <xdr:cNvCxnSpPr/>
      </xdr:nvCxnSpPr>
      <xdr:spPr>
        <a:xfrm>
          <a:off x="3098800" y="13128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19050</xdr:rowOff>
    </xdr:from>
    <xdr:to>
      <xdr:col>20</xdr:col>
      <xdr:colOff>38100</xdr:colOff>
      <xdr:row>76</xdr:row>
      <xdr:rowOff>120650</xdr:rowOff>
    </xdr:to>
    <xdr:sp macro="" textlink="">
      <xdr:nvSpPr>
        <xdr:cNvPr id="369" name="フローチャート: 判断 368"/>
        <xdr:cNvSpPr/>
      </xdr:nvSpPr>
      <xdr:spPr>
        <a:xfrm>
          <a:off x="39370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130827</xdr:rowOff>
    </xdr:from>
    <xdr:ext cx="736600" cy="259045"/>
    <xdr:sp macro="" textlink="">
      <xdr:nvSpPr>
        <xdr:cNvPr id="370" name="テキスト ボックス 369"/>
        <xdr:cNvSpPr txBox="1"/>
      </xdr:nvSpPr>
      <xdr:spPr>
        <a:xfrm>
          <a:off x="3606800" y="1281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98425</xdr:rowOff>
    </xdr:from>
    <xdr:to>
      <xdr:col>15</xdr:col>
      <xdr:colOff>98425</xdr:colOff>
      <xdr:row>76</xdr:row>
      <xdr:rowOff>104139</xdr:rowOff>
    </xdr:to>
    <xdr:cxnSp macro="">
      <xdr:nvCxnSpPr>
        <xdr:cNvPr id="371" name="直線コネクタ 370"/>
        <xdr:cNvCxnSpPr/>
      </xdr:nvCxnSpPr>
      <xdr:spPr>
        <a:xfrm flipV="1">
          <a:off x="2209800" y="131286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161925</xdr:rowOff>
    </xdr:from>
    <xdr:to>
      <xdr:col>15</xdr:col>
      <xdr:colOff>149225</xdr:colOff>
      <xdr:row>76</xdr:row>
      <xdr:rowOff>92075</xdr:rowOff>
    </xdr:to>
    <xdr:sp macro="" textlink="">
      <xdr:nvSpPr>
        <xdr:cNvPr id="372" name="フローチャート: 判断 371"/>
        <xdr:cNvSpPr/>
      </xdr:nvSpPr>
      <xdr:spPr>
        <a:xfrm>
          <a:off x="3048000" y="1302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102252</xdr:rowOff>
    </xdr:from>
    <xdr:ext cx="762000" cy="259045"/>
    <xdr:sp macro="" textlink="">
      <xdr:nvSpPr>
        <xdr:cNvPr id="373" name="テキスト ボックス 372"/>
        <xdr:cNvSpPr txBox="1"/>
      </xdr:nvSpPr>
      <xdr:spPr>
        <a:xfrm>
          <a:off x="2717800" y="1278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104139</xdr:rowOff>
    </xdr:from>
    <xdr:to>
      <xdr:col>11</xdr:col>
      <xdr:colOff>9525</xdr:colOff>
      <xdr:row>76</xdr:row>
      <xdr:rowOff>155575</xdr:rowOff>
    </xdr:to>
    <xdr:cxnSp macro="">
      <xdr:nvCxnSpPr>
        <xdr:cNvPr id="374" name="直線コネクタ 373"/>
        <xdr:cNvCxnSpPr/>
      </xdr:nvCxnSpPr>
      <xdr:spPr>
        <a:xfrm flipV="1">
          <a:off x="1320800" y="1313433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53339</xdr:rowOff>
    </xdr:from>
    <xdr:to>
      <xdr:col>11</xdr:col>
      <xdr:colOff>60325</xdr:colOff>
      <xdr:row>76</xdr:row>
      <xdr:rowOff>154939</xdr:rowOff>
    </xdr:to>
    <xdr:sp macro="" textlink="">
      <xdr:nvSpPr>
        <xdr:cNvPr id="375" name="フローチャート: 判断 374"/>
        <xdr:cNvSpPr/>
      </xdr:nvSpPr>
      <xdr:spPr>
        <a:xfrm>
          <a:off x="2159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165117</xdr:rowOff>
    </xdr:from>
    <xdr:ext cx="762000" cy="259045"/>
    <xdr:sp macro="" textlink="">
      <xdr:nvSpPr>
        <xdr:cNvPr id="376" name="テキスト ボックス 375"/>
        <xdr:cNvSpPr txBox="1"/>
      </xdr:nvSpPr>
      <xdr:spPr>
        <a:xfrm>
          <a:off x="1828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59055</xdr:rowOff>
    </xdr:from>
    <xdr:to>
      <xdr:col>6</xdr:col>
      <xdr:colOff>171450</xdr:colOff>
      <xdr:row>76</xdr:row>
      <xdr:rowOff>160655</xdr:rowOff>
    </xdr:to>
    <xdr:sp macro="" textlink="">
      <xdr:nvSpPr>
        <xdr:cNvPr id="377" name="フローチャート: 判断 376"/>
        <xdr:cNvSpPr/>
      </xdr:nvSpPr>
      <xdr:spPr>
        <a:xfrm>
          <a:off x="1270000" y="130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170832</xdr:rowOff>
    </xdr:from>
    <xdr:ext cx="762000" cy="259045"/>
    <xdr:sp macro="" textlink="">
      <xdr:nvSpPr>
        <xdr:cNvPr id="378" name="テキスト ボックス 377"/>
        <xdr:cNvSpPr txBox="1"/>
      </xdr:nvSpPr>
      <xdr:spPr>
        <a:xfrm>
          <a:off x="939800" y="1285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36195</xdr:rowOff>
    </xdr:from>
    <xdr:to>
      <xdr:col>24</xdr:col>
      <xdr:colOff>76200</xdr:colOff>
      <xdr:row>76</xdr:row>
      <xdr:rowOff>137795</xdr:rowOff>
    </xdr:to>
    <xdr:sp macro="" textlink="">
      <xdr:nvSpPr>
        <xdr:cNvPr id="384" name="楕円 383"/>
        <xdr:cNvSpPr/>
      </xdr:nvSpPr>
      <xdr:spPr>
        <a:xfrm>
          <a:off x="47752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8272</xdr:rowOff>
    </xdr:from>
    <xdr:ext cx="762000" cy="259045"/>
    <xdr:sp macro="" textlink="">
      <xdr:nvSpPr>
        <xdr:cNvPr id="385" name="公債費該当値テキスト"/>
        <xdr:cNvSpPr txBox="1"/>
      </xdr:nvSpPr>
      <xdr:spPr>
        <a:xfrm>
          <a:off x="4914900" y="1303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47625</xdr:rowOff>
    </xdr:from>
    <xdr:to>
      <xdr:col>20</xdr:col>
      <xdr:colOff>38100</xdr:colOff>
      <xdr:row>76</xdr:row>
      <xdr:rowOff>149225</xdr:rowOff>
    </xdr:to>
    <xdr:sp macro="" textlink="">
      <xdr:nvSpPr>
        <xdr:cNvPr id="386" name="楕円 385"/>
        <xdr:cNvSpPr/>
      </xdr:nvSpPr>
      <xdr:spPr>
        <a:xfrm>
          <a:off x="39370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134002</xdr:rowOff>
    </xdr:from>
    <xdr:ext cx="736600" cy="259045"/>
    <xdr:sp macro="" textlink="">
      <xdr:nvSpPr>
        <xdr:cNvPr id="387" name="テキスト ボックス 386"/>
        <xdr:cNvSpPr txBox="1"/>
      </xdr:nvSpPr>
      <xdr:spPr>
        <a:xfrm>
          <a:off x="3606800" y="13164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47625</xdr:rowOff>
    </xdr:from>
    <xdr:to>
      <xdr:col>15</xdr:col>
      <xdr:colOff>149225</xdr:colOff>
      <xdr:row>76</xdr:row>
      <xdr:rowOff>149225</xdr:rowOff>
    </xdr:to>
    <xdr:sp macro="" textlink="">
      <xdr:nvSpPr>
        <xdr:cNvPr id="388" name="楕円 387"/>
        <xdr:cNvSpPr/>
      </xdr:nvSpPr>
      <xdr:spPr>
        <a:xfrm>
          <a:off x="30480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134002</xdr:rowOff>
    </xdr:from>
    <xdr:ext cx="762000" cy="259045"/>
    <xdr:sp macro="" textlink="">
      <xdr:nvSpPr>
        <xdr:cNvPr id="389" name="テキスト ボックス 388"/>
        <xdr:cNvSpPr txBox="1"/>
      </xdr:nvSpPr>
      <xdr:spPr>
        <a:xfrm>
          <a:off x="2717800" y="1316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53339</xdr:rowOff>
    </xdr:from>
    <xdr:to>
      <xdr:col>11</xdr:col>
      <xdr:colOff>60325</xdr:colOff>
      <xdr:row>76</xdr:row>
      <xdr:rowOff>154939</xdr:rowOff>
    </xdr:to>
    <xdr:sp macro="" textlink="">
      <xdr:nvSpPr>
        <xdr:cNvPr id="390" name="楕円 389"/>
        <xdr:cNvSpPr/>
      </xdr:nvSpPr>
      <xdr:spPr>
        <a:xfrm>
          <a:off x="2159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139716</xdr:rowOff>
    </xdr:from>
    <xdr:ext cx="762000" cy="259045"/>
    <xdr:sp macro="" textlink="">
      <xdr:nvSpPr>
        <xdr:cNvPr id="391" name="テキスト ボックス 390"/>
        <xdr:cNvSpPr txBox="1"/>
      </xdr:nvSpPr>
      <xdr:spPr>
        <a:xfrm>
          <a:off x="1828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104775</xdr:rowOff>
    </xdr:from>
    <xdr:to>
      <xdr:col>6</xdr:col>
      <xdr:colOff>171450</xdr:colOff>
      <xdr:row>77</xdr:row>
      <xdr:rowOff>34925</xdr:rowOff>
    </xdr:to>
    <xdr:sp macro="" textlink="">
      <xdr:nvSpPr>
        <xdr:cNvPr id="392" name="楕円 391"/>
        <xdr:cNvSpPr/>
      </xdr:nvSpPr>
      <xdr:spPr>
        <a:xfrm>
          <a:off x="1270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19702</xdr:rowOff>
    </xdr:from>
    <xdr:ext cx="762000" cy="259045"/>
    <xdr:sp macro="" textlink="">
      <xdr:nvSpPr>
        <xdr:cNvPr id="393" name="テキスト ボックス 392"/>
        <xdr:cNvSpPr txBox="1"/>
      </xdr:nvSpPr>
      <xdr:spPr>
        <a:xfrm>
          <a:off x="939800" y="1322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以降は類似団体平均を下回っている。今後も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44704</xdr:rowOff>
    </xdr:from>
    <xdr:to>
      <xdr:col>82</xdr:col>
      <xdr:colOff>107950</xdr:colOff>
      <xdr:row>82</xdr:row>
      <xdr:rowOff>12700</xdr:rowOff>
    </xdr:to>
    <xdr:cxnSp macro="">
      <xdr:nvCxnSpPr>
        <xdr:cNvPr id="419" name="直線コネクタ 418"/>
        <xdr:cNvCxnSpPr/>
      </xdr:nvCxnSpPr>
      <xdr:spPr>
        <a:xfrm flipV="1">
          <a:off x="16510000" y="1273200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156227</xdr:rowOff>
    </xdr:from>
    <xdr:ext cx="762000" cy="259045"/>
    <xdr:sp macro="" textlink="">
      <xdr:nvSpPr>
        <xdr:cNvPr id="420" name="公債費以外最小値テキスト"/>
        <xdr:cNvSpPr txBox="1"/>
      </xdr:nvSpPr>
      <xdr:spPr>
        <a:xfrm>
          <a:off x="16598900" y="1404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12700</xdr:rowOff>
    </xdr:from>
    <xdr:to>
      <xdr:col>82</xdr:col>
      <xdr:colOff>196850</xdr:colOff>
      <xdr:row>82</xdr:row>
      <xdr:rowOff>12700</xdr:rowOff>
    </xdr:to>
    <xdr:cxnSp macro="">
      <xdr:nvCxnSpPr>
        <xdr:cNvPr id="421" name="直線コネクタ 420"/>
        <xdr:cNvCxnSpPr/>
      </xdr:nvCxnSpPr>
      <xdr:spPr>
        <a:xfrm>
          <a:off x="16421100" y="1407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131081</xdr:rowOff>
    </xdr:from>
    <xdr:ext cx="762000" cy="259045"/>
    <xdr:sp macro="" textlink="">
      <xdr:nvSpPr>
        <xdr:cNvPr id="422" name="公債費以外最大値テキスト"/>
        <xdr:cNvSpPr txBox="1"/>
      </xdr:nvSpPr>
      <xdr:spPr>
        <a:xfrm>
          <a:off x="16598900" y="1247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44704</xdr:rowOff>
    </xdr:from>
    <xdr:to>
      <xdr:col>82</xdr:col>
      <xdr:colOff>196850</xdr:colOff>
      <xdr:row>74</xdr:row>
      <xdr:rowOff>44704</xdr:rowOff>
    </xdr:to>
    <xdr:cxnSp macro="">
      <xdr:nvCxnSpPr>
        <xdr:cNvPr id="423" name="直線コネクタ 422"/>
        <xdr:cNvCxnSpPr/>
      </xdr:nvCxnSpPr>
      <xdr:spPr>
        <a:xfrm>
          <a:off x="16421100" y="12732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106426</xdr:rowOff>
    </xdr:from>
    <xdr:to>
      <xdr:col>82</xdr:col>
      <xdr:colOff>107950</xdr:colOff>
      <xdr:row>75</xdr:row>
      <xdr:rowOff>110998</xdr:rowOff>
    </xdr:to>
    <xdr:cxnSp macro="">
      <xdr:nvCxnSpPr>
        <xdr:cNvPr id="424" name="直線コネクタ 423"/>
        <xdr:cNvCxnSpPr/>
      </xdr:nvCxnSpPr>
      <xdr:spPr>
        <a:xfrm>
          <a:off x="15671800" y="129651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34562</xdr:rowOff>
    </xdr:from>
    <xdr:ext cx="762000" cy="259045"/>
    <xdr:sp macro="" textlink="">
      <xdr:nvSpPr>
        <xdr:cNvPr id="425" name="公債費以外平均値テキスト"/>
        <xdr:cNvSpPr txBox="1"/>
      </xdr:nvSpPr>
      <xdr:spPr>
        <a:xfrm>
          <a:off x="16598900" y="130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26" name="フローチャート: 判断 425"/>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28702</xdr:rowOff>
    </xdr:from>
    <xdr:to>
      <xdr:col>78</xdr:col>
      <xdr:colOff>69850</xdr:colOff>
      <xdr:row>75</xdr:row>
      <xdr:rowOff>106426</xdr:rowOff>
    </xdr:to>
    <xdr:cxnSp macro="">
      <xdr:nvCxnSpPr>
        <xdr:cNvPr id="427" name="直線コネクタ 426"/>
        <xdr:cNvCxnSpPr/>
      </xdr:nvCxnSpPr>
      <xdr:spPr>
        <a:xfrm>
          <a:off x="14782800" y="1288745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165354</xdr:rowOff>
    </xdr:from>
    <xdr:to>
      <xdr:col>78</xdr:col>
      <xdr:colOff>120650</xdr:colOff>
      <xdr:row>76</xdr:row>
      <xdr:rowOff>95504</xdr:rowOff>
    </xdr:to>
    <xdr:sp macro="" textlink="">
      <xdr:nvSpPr>
        <xdr:cNvPr id="428" name="フローチャート: 判断 427"/>
        <xdr:cNvSpPr/>
      </xdr:nvSpPr>
      <xdr:spPr>
        <a:xfrm>
          <a:off x="15621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80281</xdr:rowOff>
    </xdr:from>
    <xdr:ext cx="736600" cy="259045"/>
    <xdr:sp macro="" textlink="">
      <xdr:nvSpPr>
        <xdr:cNvPr id="429" name="テキスト ボックス 428"/>
        <xdr:cNvSpPr txBox="1"/>
      </xdr:nvSpPr>
      <xdr:spPr>
        <a:xfrm>
          <a:off x="15290800" y="13110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76</xdr:row>
      <xdr:rowOff>8128</xdr:rowOff>
    </xdr:to>
    <xdr:cxnSp macro="">
      <xdr:nvCxnSpPr>
        <xdr:cNvPr id="430" name="直線コネクタ 429"/>
        <xdr:cNvCxnSpPr/>
      </xdr:nvCxnSpPr>
      <xdr:spPr>
        <a:xfrm flipV="1">
          <a:off x="13893800" y="12887452"/>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87630</xdr:rowOff>
    </xdr:from>
    <xdr:to>
      <xdr:col>74</xdr:col>
      <xdr:colOff>31750</xdr:colOff>
      <xdr:row>76</xdr:row>
      <xdr:rowOff>17780</xdr:rowOff>
    </xdr:to>
    <xdr:sp macro="" textlink="">
      <xdr:nvSpPr>
        <xdr:cNvPr id="431" name="フローチャート: 判断 430"/>
        <xdr:cNvSpPr/>
      </xdr:nvSpPr>
      <xdr:spPr>
        <a:xfrm>
          <a:off x="14732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2557</xdr:rowOff>
    </xdr:from>
    <xdr:ext cx="762000" cy="259045"/>
    <xdr:sp macro="" textlink="">
      <xdr:nvSpPr>
        <xdr:cNvPr id="432" name="テキスト ボックス 431"/>
        <xdr:cNvSpPr txBox="1"/>
      </xdr:nvSpPr>
      <xdr:spPr>
        <a:xfrm>
          <a:off x="14401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xdr:rowOff>
    </xdr:from>
    <xdr:to>
      <xdr:col>69</xdr:col>
      <xdr:colOff>92075</xdr:colOff>
      <xdr:row>76</xdr:row>
      <xdr:rowOff>30987</xdr:rowOff>
    </xdr:to>
    <xdr:cxnSp macro="">
      <xdr:nvCxnSpPr>
        <xdr:cNvPr id="433" name="直線コネクタ 432"/>
        <xdr:cNvCxnSpPr/>
      </xdr:nvCxnSpPr>
      <xdr:spPr>
        <a:xfrm flipV="1">
          <a:off x="13004800" y="1303832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4" name="フローチャート: 判断 433"/>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5" name="テキスト ボックス 434"/>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71628</xdr:rowOff>
    </xdr:from>
    <xdr:to>
      <xdr:col>65</xdr:col>
      <xdr:colOff>53975</xdr:colOff>
      <xdr:row>77</xdr:row>
      <xdr:rowOff>1778</xdr:rowOff>
    </xdr:to>
    <xdr:sp macro="" textlink="">
      <xdr:nvSpPr>
        <xdr:cNvPr id="436" name="フローチャート: 判断 435"/>
        <xdr:cNvSpPr/>
      </xdr:nvSpPr>
      <xdr:spPr>
        <a:xfrm>
          <a:off x="12954000" y="131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158005</xdr:rowOff>
    </xdr:from>
    <xdr:ext cx="762000" cy="259045"/>
    <xdr:sp macro="" textlink="">
      <xdr:nvSpPr>
        <xdr:cNvPr id="437" name="テキスト ボックス 436"/>
        <xdr:cNvSpPr txBox="1"/>
      </xdr:nvSpPr>
      <xdr:spPr>
        <a:xfrm>
          <a:off x="12623800" y="1318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60198</xdr:rowOff>
    </xdr:from>
    <xdr:to>
      <xdr:col>82</xdr:col>
      <xdr:colOff>158750</xdr:colOff>
      <xdr:row>75</xdr:row>
      <xdr:rowOff>161798</xdr:rowOff>
    </xdr:to>
    <xdr:sp macro="" textlink="">
      <xdr:nvSpPr>
        <xdr:cNvPr id="443" name="楕円 442"/>
        <xdr:cNvSpPr/>
      </xdr:nvSpPr>
      <xdr:spPr>
        <a:xfrm>
          <a:off x="164592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76725</xdr:rowOff>
    </xdr:from>
    <xdr:ext cx="762000" cy="259045"/>
    <xdr:sp macro="" textlink="">
      <xdr:nvSpPr>
        <xdr:cNvPr id="444" name="公債費以外該当値テキスト"/>
        <xdr:cNvSpPr txBox="1"/>
      </xdr:nvSpPr>
      <xdr:spPr>
        <a:xfrm>
          <a:off x="16598900" y="1276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55626</xdr:rowOff>
    </xdr:from>
    <xdr:to>
      <xdr:col>78</xdr:col>
      <xdr:colOff>120650</xdr:colOff>
      <xdr:row>75</xdr:row>
      <xdr:rowOff>157226</xdr:rowOff>
    </xdr:to>
    <xdr:sp macro="" textlink="">
      <xdr:nvSpPr>
        <xdr:cNvPr id="445" name="楕円 444"/>
        <xdr:cNvSpPr/>
      </xdr:nvSpPr>
      <xdr:spPr>
        <a:xfrm>
          <a:off x="15621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167403</xdr:rowOff>
    </xdr:from>
    <xdr:ext cx="736600" cy="259045"/>
    <xdr:sp macro="" textlink="">
      <xdr:nvSpPr>
        <xdr:cNvPr id="446" name="テキスト ボックス 445"/>
        <xdr:cNvSpPr txBox="1"/>
      </xdr:nvSpPr>
      <xdr:spPr>
        <a:xfrm>
          <a:off x="15290800" y="12683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149352</xdr:rowOff>
    </xdr:from>
    <xdr:to>
      <xdr:col>74</xdr:col>
      <xdr:colOff>31750</xdr:colOff>
      <xdr:row>75</xdr:row>
      <xdr:rowOff>79502</xdr:rowOff>
    </xdr:to>
    <xdr:sp macro="" textlink="">
      <xdr:nvSpPr>
        <xdr:cNvPr id="447" name="楕円 446"/>
        <xdr:cNvSpPr/>
      </xdr:nvSpPr>
      <xdr:spPr>
        <a:xfrm>
          <a:off x="14732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89679</xdr:rowOff>
    </xdr:from>
    <xdr:ext cx="762000" cy="259045"/>
    <xdr:sp macro="" textlink="">
      <xdr:nvSpPr>
        <xdr:cNvPr id="448" name="テキスト ボックス 447"/>
        <xdr:cNvSpPr txBox="1"/>
      </xdr:nvSpPr>
      <xdr:spPr>
        <a:xfrm>
          <a:off x="14401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128778</xdr:rowOff>
    </xdr:from>
    <xdr:to>
      <xdr:col>69</xdr:col>
      <xdr:colOff>142875</xdr:colOff>
      <xdr:row>76</xdr:row>
      <xdr:rowOff>58928</xdr:rowOff>
    </xdr:to>
    <xdr:sp macro="" textlink="">
      <xdr:nvSpPr>
        <xdr:cNvPr id="449" name="楕円 448"/>
        <xdr:cNvSpPr/>
      </xdr:nvSpPr>
      <xdr:spPr>
        <a:xfrm>
          <a:off x="13843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69105</xdr:rowOff>
    </xdr:from>
    <xdr:ext cx="762000" cy="259045"/>
    <xdr:sp macro="" textlink="">
      <xdr:nvSpPr>
        <xdr:cNvPr id="450" name="テキスト ボックス 449"/>
        <xdr:cNvSpPr txBox="1"/>
      </xdr:nvSpPr>
      <xdr:spPr>
        <a:xfrm>
          <a:off x="13512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51" name="楕円 450"/>
        <xdr:cNvSpPr/>
      </xdr:nvSpPr>
      <xdr:spPr>
        <a:xfrm>
          <a:off x="12954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91965</xdr:rowOff>
    </xdr:from>
    <xdr:ext cx="762000" cy="259045"/>
    <xdr:sp macro="" textlink="">
      <xdr:nvSpPr>
        <xdr:cNvPr id="452" name="テキスト ボックス 451"/>
        <xdr:cNvSpPr txBox="1"/>
      </xdr:nvSpPr>
      <xdr:spPr>
        <a:xfrm>
          <a:off x="12623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71167</xdr:rowOff>
    </xdr:from>
    <xdr:to>
      <xdr:col>29</xdr:col>
      <xdr:colOff>127000</xdr:colOff>
      <xdr:row>20</xdr:row>
      <xdr:rowOff>84056</xdr:rowOff>
    </xdr:to>
    <xdr:cxnSp macro="">
      <xdr:nvCxnSpPr>
        <xdr:cNvPr id="47" name="直線コネクタ 46"/>
        <xdr:cNvCxnSpPr/>
      </xdr:nvCxnSpPr>
      <xdr:spPr bwMode="auto">
        <a:xfrm flipV="1">
          <a:off x="5651500" y="2004742"/>
          <a:ext cx="0" cy="15559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56133</xdr:rowOff>
    </xdr:from>
    <xdr:ext cx="762000" cy="259045"/>
    <xdr:sp macro="" textlink="">
      <xdr:nvSpPr>
        <xdr:cNvPr id="48" name="人口1人当たり決算額の推移最小値テキスト130"/>
        <xdr:cNvSpPr txBox="1"/>
      </xdr:nvSpPr>
      <xdr:spPr>
        <a:xfrm>
          <a:off x="5740400" y="353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84056</xdr:rowOff>
    </xdr:from>
    <xdr:to>
      <xdr:col>30</xdr:col>
      <xdr:colOff>25400</xdr:colOff>
      <xdr:row>20</xdr:row>
      <xdr:rowOff>84056</xdr:rowOff>
    </xdr:to>
    <xdr:cxnSp macro="">
      <xdr:nvCxnSpPr>
        <xdr:cNvPr id="49" name="直線コネクタ 48"/>
        <xdr:cNvCxnSpPr/>
      </xdr:nvCxnSpPr>
      <xdr:spPr bwMode="auto">
        <a:xfrm>
          <a:off x="5562600" y="35606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157544</xdr:rowOff>
    </xdr:from>
    <xdr:ext cx="762000" cy="259045"/>
    <xdr:sp macro="" textlink="">
      <xdr:nvSpPr>
        <xdr:cNvPr id="50" name="人口1人当たり決算額の推移最大値テキスト130"/>
        <xdr:cNvSpPr txBox="1"/>
      </xdr:nvSpPr>
      <xdr:spPr>
        <a:xfrm>
          <a:off x="5740400" y="1748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71167</xdr:rowOff>
    </xdr:from>
    <xdr:to>
      <xdr:col>30</xdr:col>
      <xdr:colOff>25400</xdr:colOff>
      <xdr:row>11</xdr:row>
      <xdr:rowOff>71167</xdr:rowOff>
    </xdr:to>
    <xdr:cxnSp macro="">
      <xdr:nvCxnSpPr>
        <xdr:cNvPr id="51" name="直線コネクタ 50"/>
        <xdr:cNvCxnSpPr/>
      </xdr:nvCxnSpPr>
      <xdr:spPr bwMode="auto">
        <a:xfrm>
          <a:off x="5562600" y="20047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80562</xdr:rowOff>
    </xdr:from>
    <xdr:to>
      <xdr:col>29</xdr:col>
      <xdr:colOff>127000</xdr:colOff>
      <xdr:row>18</xdr:row>
      <xdr:rowOff>105348</xdr:rowOff>
    </xdr:to>
    <xdr:cxnSp macro="">
      <xdr:nvCxnSpPr>
        <xdr:cNvPr id="52" name="直線コネクタ 51"/>
        <xdr:cNvCxnSpPr/>
      </xdr:nvCxnSpPr>
      <xdr:spPr bwMode="auto">
        <a:xfrm flipV="1">
          <a:off x="5003800" y="3214287"/>
          <a:ext cx="647700" cy="24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151281</xdr:rowOff>
    </xdr:from>
    <xdr:ext cx="762000" cy="259045"/>
    <xdr:sp macro="" textlink="">
      <xdr:nvSpPr>
        <xdr:cNvPr id="53" name="人口1人当たり決算額の推移平均値テキスト130"/>
        <xdr:cNvSpPr txBox="1"/>
      </xdr:nvSpPr>
      <xdr:spPr>
        <a:xfrm>
          <a:off x="5740400" y="2770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134754</xdr:rowOff>
    </xdr:from>
    <xdr:to>
      <xdr:col>29</xdr:col>
      <xdr:colOff>177800</xdr:colOff>
      <xdr:row>17</xdr:row>
      <xdr:rowOff>64904</xdr:rowOff>
    </xdr:to>
    <xdr:sp macro="" textlink="">
      <xdr:nvSpPr>
        <xdr:cNvPr id="54" name="フローチャート: 判断 53"/>
        <xdr:cNvSpPr/>
      </xdr:nvSpPr>
      <xdr:spPr bwMode="auto">
        <a:xfrm>
          <a:off x="5600700" y="2925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91752</xdr:rowOff>
    </xdr:from>
    <xdr:to>
      <xdr:col>26</xdr:col>
      <xdr:colOff>50800</xdr:colOff>
      <xdr:row>18</xdr:row>
      <xdr:rowOff>105348</xdr:rowOff>
    </xdr:to>
    <xdr:cxnSp macro="">
      <xdr:nvCxnSpPr>
        <xdr:cNvPr id="55" name="直線コネクタ 54"/>
        <xdr:cNvCxnSpPr/>
      </xdr:nvCxnSpPr>
      <xdr:spPr bwMode="auto">
        <a:xfrm>
          <a:off x="4305300" y="3225477"/>
          <a:ext cx="698500" cy="13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5933</xdr:rowOff>
    </xdr:from>
    <xdr:to>
      <xdr:col>26</xdr:col>
      <xdr:colOff>101600</xdr:colOff>
      <xdr:row>17</xdr:row>
      <xdr:rowOff>107533</xdr:rowOff>
    </xdr:to>
    <xdr:sp macro="" textlink="">
      <xdr:nvSpPr>
        <xdr:cNvPr id="56" name="フローチャート: 判断 55"/>
        <xdr:cNvSpPr/>
      </xdr:nvSpPr>
      <xdr:spPr bwMode="auto">
        <a:xfrm>
          <a:off x="4953000" y="2968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117710</xdr:rowOff>
    </xdr:from>
    <xdr:ext cx="736600" cy="259045"/>
    <xdr:sp macro="" textlink="">
      <xdr:nvSpPr>
        <xdr:cNvPr id="57" name="テキスト ボックス 56"/>
        <xdr:cNvSpPr txBox="1"/>
      </xdr:nvSpPr>
      <xdr:spPr>
        <a:xfrm>
          <a:off x="4622800" y="2737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91752</xdr:rowOff>
    </xdr:from>
    <xdr:to>
      <xdr:col>22</xdr:col>
      <xdr:colOff>114300</xdr:colOff>
      <xdr:row>18</xdr:row>
      <xdr:rowOff>151885</xdr:rowOff>
    </xdr:to>
    <xdr:cxnSp macro="">
      <xdr:nvCxnSpPr>
        <xdr:cNvPr id="58" name="直線コネクタ 57"/>
        <xdr:cNvCxnSpPr/>
      </xdr:nvCxnSpPr>
      <xdr:spPr bwMode="auto">
        <a:xfrm flipV="1">
          <a:off x="3606800" y="3225477"/>
          <a:ext cx="698500" cy="60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48659</xdr:rowOff>
    </xdr:from>
    <xdr:to>
      <xdr:col>22</xdr:col>
      <xdr:colOff>165100</xdr:colOff>
      <xdr:row>17</xdr:row>
      <xdr:rowOff>150259</xdr:rowOff>
    </xdr:to>
    <xdr:sp macro="" textlink="">
      <xdr:nvSpPr>
        <xdr:cNvPr id="59" name="フローチャート: 判断 58"/>
        <xdr:cNvSpPr/>
      </xdr:nvSpPr>
      <xdr:spPr bwMode="auto">
        <a:xfrm>
          <a:off x="4254500" y="3010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160436</xdr:rowOff>
    </xdr:from>
    <xdr:ext cx="762000" cy="259045"/>
    <xdr:sp macro="" textlink="">
      <xdr:nvSpPr>
        <xdr:cNvPr id="60" name="テキスト ボックス 59"/>
        <xdr:cNvSpPr txBox="1"/>
      </xdr:nvSpPr>
      <xdr:spPr>
        <a:xfrm>
          <a:off x="3924300" y="277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151885</xdr:rowOff>
    </xdr:from>
    <xdr:to>
      <xdr:col>18</xdr:col>
      <xdr:colOff>177800</xdr:colOff>
      <xdr:row>18</xdr:row>
      <xdr:rowOff>160375</xdr:rowOff>
    </xdr:to>
    <xdr:cxnSp macro="">
      <xdr:nvCxnSpPr>
        <xdr:cNvPr id="61" name="直線コネクタ 60"/>
        <xdr:cNvCxnSpPr/>
      </xdr:nvCxnSpPr>
      <xdr:spPr bwMode="auto">
        <a:xfrm flipV="1">
          <a:off x="2908300" y="3285610"/>
          <a:ext cx="698500" cy="8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122747</xdr:rowOff>
    </xdr:from>
    <xdr:to>
      <xdr:col>19</xdr:col>
      <xdr:colOff>38100</xdr:colOff>
      <xdr:row>18</xdr:row>
      <xdr:rowOff>52897</xdr:rowOff>
    </xdr:to>
    <xdr:sp macro="" textlink="">
      <xdr:nvSpPr>
        <xdr:cNvPr id="62" name="フローチャート: 判断 61"/>
        <xdr:cNvSpPr/>
      </xdr:nvSpPr>
      <xdr:spPr bwMode="auto">
        <a:xfrm>
          <a:off x="3556000" y="30850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63074</xdr:rowOff>
    </xdr:from>
    <xdr:ext cx="762000" cy="259045"/>
    <xdr:sp macro="" textlink="">
      <xdr:nvSpPr>
        <xdr:cNvPr id="63" name="テキスト ボックス 62"/>
        <xdr:cNvSpPr txBox="1"/>
      </xdr:nvSpPr>
      <xdr:spPr>
        <a:xfrm>
          <a:off x="3225800" y="285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81578</xdr:rowOff>
    </xdr:from>
    <xdr:to>
      <xdr:col>15</xdr:col>
      <xdr:colOff>101600</xdr:colOff>
      <xdr:row>19</xdr:row>
      <xdr:rowOff>11728</xdr:rowOff>
    </xdr:to>
    <xdr:sp macro="" textlink="">
      <xdr:nvSpPr>
        <xdr:cNvPr id="64" name="フローチャート: 判断 63"/>
        <xdr:cNvSpPr/>
      </xdr:nvSpPr>
      <xdr:spPr bwMode="auto">
        <a:xfrm>
          <a:off x="2857500" y="32153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21905</xdr:rowOff>
    </xdr:from>
    <xdr:ext cx="762000" cy="259045"/>
    <xdr:sp macro="" textlink="">
      <xdr:nvSpPr>
        <xdr:cNvPr id="65" name="テキスト ボックス 64"/>
        <xdr:cNvSpPr txBox="1"/>
      </xdr:nvSpPr>
      <xdr:spPr>
        <a:xfrm>
          <a:off x="2527300" y="2984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29762</xdr:rowOff>
    </xdr:from>
    <xdr:to>
      <xdr:col>29</xdr:col>
      <xdr:colOff>177800</xdr:colOff>
      <xdr:row>18</xdr:row>
      <xdr:rowOff>131362</xdr:rowOff>
    </xdr:to>
    <xdr:sp macro="" textlink="">
      <xdr:nvSpPr>
        <xdr:cNvPr id="71" name="楕円 70"/>
        <xdr:cNvSpPr/>
      </xdr:nvSpPr>
      <xdr:spPr bwMode="auto">
        <a:xfrm>
          <a:off x="5600700" y="3163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1839</xdr:rowOff>
    </xdr:from>
    <xdr:ext cx="762000" cy="259045"/>
    <xdr:sp macro="" textlink="">
      <xdr:nvSpPr>
        <xdr:cNvPr id="72" name="人口1人当たり決算額の推移該当値テキスト130"/>
        <xdr:cNvSpPr txBox="1"/>
      </xdr:nvSpPr>
      <xdr:spPr>
        <a:xfrm>
          <a:off x="5740400" y="3135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54548</xdr:rowOff>
    </xdr:from>
    <xdr:to>
      <xdr:col>26</xdr:col>
      <xdr:colOff>101600</xdr:colOff>
      <xdr:row>18</xdr:row>
      <xdr:rowOff>156148</xdr:rowOff>
    </xdr:to>
    <xdr:sp macro="" textlink="">
      <xdr:nvSpPr>
        <xdr:cNvPr id="73" name="楕円 72"/>
        <xdr:cNvSpPr/>
      </xdr:nvSpPr>
      <xdr:spPr bwMode="auto">
        <a:xfrm>
          <a:off x="4953000" y="3188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140925</xdr:rowOff>
    </xdr:from>
    <xdr:ext cx="736600" cy="259045"/>
    <xdr:sp macro="" textlink="">
      <xdr:nvSpPr>
        <xdr:cNvPr id="74" name="テキスト ボックス 73"/>
        <xdr:cNvSpPr txBox="1"/>
      </xdr:nvSpPr>
      <xdr:spPr>
        <a:xfrm>
          <a:off x="4622800" y="3274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40952</xdr:rowOff>
    </xdr:from>
    <xdr:to>
      <xdr:col>22</xdr:col>
      <xdr:colOff>165100</xdr:colOff>
      <xdr:row>18</xdr:row>
      <xdr:rowOff>142552</xdr:rowOff>
    </xdr:to>
    <xdr:sp macro="" textlink="">
      <xdr:nvSpPr>
        <xdr:cNvPr id="75" name="楕円 74"/>
        <xdr:cNvSpPr/>
      </xdr:nvSpPr>
      <xdr:spPr bwMode="auto">
        <a:xfrm>
          <a:off x="4254500" y="3174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127329</xdr:rowOff>
    </xdr:from>
    <xdr:ext cx="762000" cy="259045"/>
    <xdr:sp macro="" textlink="">
      <xdr:nvSpPr>
        <xdr:cNvPr id="76" name="テキスト ボックス 75"/>
        <xdr:cNvSpPr txBox="1"/>
      </xdr:nvSpPr>
      <xdr:spPr>
        <a:xfrm>
          <a:off x="3924300" y="3261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101085</xdr:rowOff>
    </xdr:from>
    <xdr:to>
      <xdr:col>19</xdr:col>
      <xdr:colOff>38100</xdr:colOff>
      <xdr:row>19</xdr:row>
      <xdr:rowOff>31235</xdr:rowOff>
    </xdr:to>
    <xdr:sp macro="" textlink="">
      <xdr:nvSpPr>
        <xdr:cNvPr id="77" name="楕円 76"/>
        <xdr:cNvSpPr/>
      </xdr:nvSpPr>
      <xdr:spPr bwMode="auto">
        <a:xfrm>
          <a:off x="3556000" y="3234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16012</xdr:rowOff>
    </xdr:from>
    <xdr:ext cx="762000" cy="259045"/>
    <xdr:sp macro="" textlink="">
      <xdr:nvSpPr>
        <xdr:cNvPr id="78" name="テキスト ボックス 77"/>
        <xdr:cNvSpPr txBox="1"/>
      </xdr:nvSpPr>
      <xdr:spPr>
        <a:xfrm>
          <a:off x="3225800" y="3321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109576</xdr:rowOff>
    </xdr:from>
    <xdr:to>
      <xdr:col>15</xdr:col>
      <xdr:colOff>101600</xdr:colOff>
      <xdr:row>19</xdr:row>
      <xdr:rowOff>39725</xdr:rowOff>
    </xdr:to>
    <xdr:sp macro="" textlink="">
      <xdr:nvSpPr>
        <xdr:cNvPr id="79" name="楕円 78"/>
        <xdr:cNvSpPr/>
      </xdr:nvSpPr>
      <xdr:spPr bwMode="auto">
        <a:xfrm>
          <a:off x="2857500" y="324330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24502</xdr:rowOff>
    </xdr:from>
    <xdr:ext cx="762000" cy="259045"/>
    <xdr:sp macro="" textlink="">
      <xdr:nvSpPr>
        <xdr:cNvPr id="80" name="テキスト ボックス 79"/>
        <xdr:cNvSpPr txBox="1"/>
      </xdr:nvSpPr>
      <xdr:spPr>
        <a:xfrm>
          <a:off x="2527300" y="332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230422</xdr:rowOff>
    </xdr:from>
    <xdr:to>
      <xdr:col>29</xdr:col>
      <xdr:colOff>127000</xdr:colOff>
      <xdr:row>37</xdr:row>
      <xdr:rowOff>228860</xdr:rowOff>
    </xdr:to>
    <xdr:cxnSp macro="">
      <xdr:nvCxnSpPr>
        <xdr:cNvPr id="109" name="直線コネクタ 108"/>
        <xdr:cNvCxnSpPr/>
      </xdr:nvCxnSpPr>
      <xdr:spPr bwMode="auto">
        <a:xfrm flipV="1">
          <a:off x="5651500" y="6154972"/>
          <a:ext cx="0" cy="119858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200937</xdr:rowOff>
    </xdr:from>
    <xdr:ext cx="762000" cy="259045"/>
    <xdr:sp macro="" textlink="">
      <xdr:nvSpPr>
        <xdr:cNvPr id="110" name="人口1人当たり決算額の推移最小値テキスト445"/>
        <xdr:cNvSpPr txBox="1"/>
      </xdr:nvSpPr>
      <xdr:spPr>
        <a:xfrm>
          <a:off x="5740400" y="732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228860</xdr:rowOff>
    </xdr:from>
    <xdr:to>
      <xdr:col>30</xdr:col>
      <xdr:colOff>25400</xdr:colOff>
      <xdr:row>37</xdr:row>
      <xdr:rowOff>228860</xdr:rowOff>
    </xdr:to>
    <xdr:cxnSp macro="">
      <xdr:nvCxnSpPr>
        <xdr:cNvPr id="111" name="直線コネクタ 110"/>
        <xdr:cNvCxnSpPr/>
      </xdr:nvCxnSpPr>
      <xdr:spPr bwMode="auto">
        <a:xfrm>
          <a:off x="5562600" y="73535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145349</xdr:rowOff>
    </xdr:from>
    <xdr:ext cx="762000" cy="259045"/>
    <xdr:sp macro="" textlink="">
      <xdr:nvSpPr>
        <xdr:cNvPr id="112" name="人口1人当たり決算額の推移最大値テキスト445"/>
        <xdr:cNvSpPr txBox="1"/>
      </xdr:nvSpPr>
      <xdr:spPr>
        <a:xfrm>
          <a:off x="5740400" y="58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230422</xdr:rowOff>
    </xdr:from>
    <xdr:to>
      <xdr:col>30</xdr:col>
      <xdr:colOff>25400</xdr:colOff>
      <xdr:row>33</xdr:row>
      <xdr:rowOff>230422</xdr:rowOff>
    </xdr:to>
    <xdr:cxnSp macro="">
      <xdr:nvCxnSpPr>
        <xdr:cNvPr id="113" name="直線コネクタ 112"/>
        <xdr:cNvCxnSpPr/>
      </xdr:nvCxnSpPr>
      <xdr:spPr bwMode="auto">
        <a:xfrm>
          <a:off x="5562600" y="6154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310680</xdr:rowOff>
    </xdr:from>
    <xdr:to>
      <xdr:col>29</xdr:col>
      <xdr:colOff>127000</xdr:colOff>
      <xdr:row>36</xdr:row>
      <xdr:rowOff>47104</xdr:rowOff>
    </xdr:to>
    <xdr:cxnSp macro="">
      <xdr:nvCxnSpPr>
        <xdr:cNvPr id="114" name="直線コネクタ 113"/>
        <xdr:cNvCxnSpPr/>
      </xdr:nvCxnSpPr>
      <xdr:spPr bwMode="auto">
        <a:xfrm flipV="1">
          <a:off x="5003800" y="6921030"/>
          <a:ext cx="647700" cy="79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xdr:rowOff>
    </xdr:from>
    <xdr:ext cx="762000" cy="259045"/>
    <xdr:sp macro="" textlink="">
      <xdr:nvSpPr>
        <xdr:cNvPr id="115" name="人口1人当たり決算額の推移平均値テキスト445"/>
        <xdr:cNvSpPr txBox="1"/>
      </xdr:nvSpPr>
      <xdr:spPr>
        <a:xfrm>
          <a:off x="5740400" y="66265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171164</xdr:rowOff>
    </xdr:from>
    <xdr:to>
      <xdr:col>29</xdr:col>
      <xdr:colOff>177800</xdr:colOff>
      <xdr:row>35</xdr:row>
      <xdr:rowOff>272764</xdr:rowOff>
    </xdr:to>
    <xdr:sp macro="" textlink="">
      <xdr:nvSpPr>
        <xdr:cNvPr id="116" name="フローチャート: 判断 115"/>
        <xdr:cNvSpPr/>
      </xdr:nvSpPr>
      <xdr:spPr bwMode="auto">
        <a:xfrm>
          <a:off x="5600700" y="67815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5328</xdr:rowOff>
    </xdr:from>
    <xdr:to>
      <xdr:col>26</xdr:col>
      <xdr:colOff>50800</xdr:colOff>
      <xdr:row>36</xdr:row>
      <xdr:rowOff>47104</xdr:rowOff>
    </xdr:to>
    <xdr:cxnSp macro="">
      <xdr:nvCxnSpPr>
        <xdr:cNvPr id="117" name="直線コネクタ 116"/>
        <xdr:cNvCxnSpPr/>
      </xdr:nvCxnSpPr>
      <xdr:spPr bwMode="auto">
        <a:xfrm>
          <a:off x="4305300" y="6958578"/>
          <a:ext cx="698500" cy="41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191109</xdr:rowOff>
    </xdr:from>
    <xdr:to>
      <xdr:col>26</xdr:col>
      <xdr:colOff>101600</xdr:colOff>
      <xdr:row>35</xdr:row>
      <xdr:rowOff>292709</xdr:rowOff>
    </xdr:to>
    <xdr:sp macro="" textlink="">
      <xdr:nvSpPr>
        <xdr:cNvPr id="118" name="フローチャート: 判断 117"/>
        <xdr:cNvSpPr/>
      </xdr:nvSpPr>
      <xdr:spPr bwMode="auto">
        <a:xfrm>
          <a:off x="4953000" y="68014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302886</xdr:rowOff>
    </xdr:from>
    <xdr:ext cx="736600" cy="259045"/>
    <xdr:sp macro="" textlink="">
      <xdr:nvSpPr>
        <xdr:cNvPr id="119" name="テキスト ボックス 118"/>
        <xdr:cNvSpPr txBox="1"/>
      </xdr:nvSpPr>
      <xdr:spPr>
        <a:xfrm>
          <a:off x="4622800" y="6570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5328</xdr:rowOff>
    </xdr:from>
    <xdr:to>
      <xdr:col>22</xdr:col>
      <xdr:colOff>114300</xdr:colOff>
      <xdr:row>36</xdr:row>
      <xdr:rowOff>70517</xdr:rowOff>
    </xdr:to>
    <xdr:cxnSp macro="">
      <xdr:nvCxnSpPr>
        <xdr:cNvPr id="120" name="直線コネクタ 119"/>
        <xdr:cNvCxnSpPr/>
      </xdr:nvCxnSpPr>
      <xdr:spPr bwMode="auto">
        <a:xfrm flipV="1">
          <a:off x="3606800" y="6958578"/>
          <a:ext cx="698500" cy="65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213551</xdr:rowOff>
    </xdr:from>
    <xdr:to>
      <xdr:col>22</xdr:col>
      <xdr:colOff>165100</xdr:colOff>
      <xdr:row>35</xdr:row>
      <xdr:rowOff>315151</xdr:rowOff>
    </xdr:to>
    <xdr:sp macro="" textlink="">
      <xdr:nvSpPr>
        <xdr:cNvPr id="121" name="フローチャート: 判断 120"/>
        <xdr:cNvSpPr/>
      </xdr:nvSpPr>
      <xdr:spPr bwMode="auto">
        <a:xfrm>
          <a:off x="4254500" y="68239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325328</xdr:rowOff>
    </xdr:from>
    <xdr:ext cx="762000" cy="259045"/>
    <xdr:sp macro="" textlink="">
      <xdr:nvSpPr>
        <xdr:cNvPr id="122" name="テキスト ボックス 121"/>
        <xdr:cNvSpPr txBox="1"/>
      </xdr:nvSpPr>
      <xdr:spPr>
        <a:xfrm>
          <a:off x="3924300" y="6592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60725</xdr:rowOff>
    </xdr:from>
    <xdr:to>
      <xdr:col>18</xdr:col>
      <xdr:colOff>177800</xdr:colOff>
      <xdr:row>36</xdr:row>
      <xdr:rowOff>70517</xdr:rowOff>
    </xdr:to>
    <xdr:cxnSp macro="">
      <xdr:nvCxnSpPr>
        <xdr:cNvPr id="123" name="直線コネクタ 122"/>
        <xdr:cNvCxnSpPr/>
      </xdr:nvCxnSpPr>
      <xdr:spPr bwMode="auto">
        <a:xfrm>
          <a:off x="2908300" y="7013975"/>
          <a:ext cx="698500" cy="9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247269</xdr:rowOff>
    </xdr:from>
    <xdr:to>
      <xdr:col>19</xdr:col>
      <xdr:colOff>38100</xdr:colOff>
      <xdr:row>36</xdr:row>
      <xdr:rowOff>5969</xdr:rowOff>
    </xdr:to>
    <xdr:sp macro="" textlink="">
      <xdr:nvSpPr>
        <xdr:cNvPr id="124" name="フローチャート: 判断 123"/>
        <xdr:cNvSpPr/>
      </xdr:nvSpPr>
      <xdr:spPr bwMode="auto">
        <a:xfrm>
          <a:off x="3556000" y="6857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16146</xdr:rowOff>
    </xdr:from>
    <xdr:ext cx="762000" cy="259045"/>
    <xdr:sp macro="" textlink="">
      <xdr:nvSpPr>
        <xdr:cNvPr id="125" name="テキスト ボックス 124"/>
        <xdr:cNvSpPr txBox="1"/>
      </xdr:nvSpPr>
      <xdr:spPr>
        <a:xfrm>
          <a:off x="3225800" y="662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333432</xdr:rowOff>
    </xdr:from>
    <xdr:to>
      <xdr:col>15</xdr:col>
      <xdr:colOff>101600</xdr:colOff>
      <xdr:row>36</xdr:row>
      <xdr:rowOff>92132</xdr:rowOff>
    </xdr:to>
    <xdr:sp macro="" textlink="">
      <xdr:nvSpPr>
        <xdr:cNvPr id="126" name="フローチャート: 判断 125"/>
        <xdr:cNvSpPr/>
      </xdr:nvSpPr>
      <xdr:spPr bwMode="auto">
        <a:xfrm>
          <a:off x="2857500" y="69437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102309</xdr:rowOff>
    </xdr:from>
    <xdr:ext cx="762000" cy="259045"/>
    <xdr:sp macro="" textlink="">
      <xdr:nvSpPr>
        <xdr:cNvPr id="127" name="テキスト ボックス 126"/>
        <xdr:cNvSpPr txBox="1"/>
      </xdr:nvSpPr>
      <xdr:spPr>
        <a:xfrm>
          <a:off x="2527300" y="671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259880</xdr:rowOff>
    </xdr:from>
    <xdr:to>
      <xdr:col>29</xdr:col>
      <xdr:colOff>177800</xdr:colOff>
      <xdr:row>36</xdr:row>
      <xdr:rowOff>18580</xdr:rowOff>
    </xdr:to>
    <xdr:sp macro="" textlink="">
      <xdr:nvSpPr>
        <xdr:cNvPr id="133" name="楕円 132"/>
        <xdr:cNvSpPr/>
      </xdr:nvSpPr>
      <xdr:spPr bwMode="auto">
        <a:xfrm>
          <a:off x="5600700" y="6870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231957</xdr:rowOff>
    </xdr:from>
    <xdr:ext cx="762000" cy="259045"/>
    <xdr:sp macro="" textlink="">
      <xdr:nvSpPr>
        <xdr:cNvPr id="134" name="人口1人当たり決算額の推移該当値テキスト445"/>
        <xdr:cNvSpPr txBox="1"/>
      </xdr:nvSpPr>
      <xdr:spPr>
        <a:xfrm>
          <a:off x="5740400" y="68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339204</xdr:rowOff>
    </xdr:from>
    <xdr:to>
      <xdr:col>26</xdr:col>
      <xdr:colOff>101600</xdr:colOff>
      <xdr:row>36</xdr:row>
      <xdr:rowOff>97904</xdr:rowOff>
    </xdr:to>
    <xdr:sp macro="" textlink="">
      <xdr:nvSpPr>
        <xdr:cNvPr id="135" name="楕円 134"/>
        <xdr:cNvSpPr/>
      </xdr:nvSpPr>
      <xdr:spPr bwMode="auto">
        <a:xfrm>
          <a:off x="4953000" y="69495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82681</xdr:rowOff>
    </xdr:from>
    <xdr:ext cx="736600" cy="259045"/>
    <xdr:sp macro="" textlink="">
      <xdr:nvSpPr>
        <xdr:cNvPr id="136" name="テキスト ボックス 135"/>
        <xdr:cNvSpPr txBox="1"/>
      </xdr:nvSpPr>
      <xdr:spPr>
        <a:xfrm>
          <a:off x="4622800" y="7035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297428</xdr:rowOff>
    </xdr:from>
    <xdr:to>
      <xdr:col>22</xdr:col>
      <xdr:colOff>165100</xdr:colOff>
      <xdr:row>36</xdr:row>
      <xdr:rowOff>56128</xdr:rowOff>
    </xdr:to>
    <xdr:sp macro="" textlink="">
      <xdr:nvSpPr>
        <xdr:cNvPr id="137" name="楕円 136"/>
        <xdr:cNvSpPr/>
      </xdr:nvSpPr>
      <xdr:spPr bwMode="auto">
        <a:xfrm>
          <a:off x="4254500" y="6907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40905</xdr:rowOff>
    </xdr:from>
    <xdr:ext cx="762000" cy="259045"/>
    <xdr:sp macro="" textlink="">
      <xdr:nvSpPr>
        <xdr:cNvPr id="138" name="テキスト ボックス 137"/>
        <xdr:cNvSpPr txBox="1"/>
      </xdr:nvSpPr>
      <xdr:spPr>
        <a:xfrm>
          <a:off x="3924300" y="6994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19717</xdr:rowOff>
    </xdr:from>
    <xdr:to>
      <xdr:col>19</xdr:col>
      <xdr:colOff>38100</xdr:colOff>
      <xdr:row>36</xdr:row>
      <xdr:rowOff>121317</xdr:rowOff>
    </xdr:to>
    <xdr:sp macro="" textlink="">
      <xdr:nvSpPr>
        <xdr:cNvPr id="139" name="楕円 138"/>
        <xdr:cNvSpPr/>
      </xdr:nvSpPr>
      <xdr:spPr bwMode="auto">
        <a:xfrm>
          <a:off x="3556000" y="6972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106094</xdr:rowOff>
    </xdr:from>
    <xdr:ext cx="762000" cy="259045"/>
    <xdr:sp macro="" textlink="">
      <xdr:nvSpPr>
        <xdr:cNvPr id="140" name="テキスト ボックス 139"/>
        <xdr:cNvSpPr txBox="1"/>
      </xdr:nvSpPr>
      <xdr:spPr>
        <a:xfrm>
          <a:off x="3225800" y="7059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9925</xdr:rowOff>
    </xdr:from>
    <xdr:to>
      <xdr:col>15</xdr:col>
      <xdr:colOff>101600</xdr:colOff>
      <xdr:row>36</xdr:row>
      <xdr:rowOff>111525</xdr:rowOff>
    </xdr:to>
    <xdr:sp macro="" textlink="">
      <xdr:nvSpPr>
        <xdr:cNvPr id="141" name="楕円 140"/>
        <xdr:cNvSpPr/>
      </xdr:nvSpPr>
      <xdr:spPr bwMode="auto">
        <a:xfrm>
          <a:off x="2857500" y="6963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96302</xdr:rowOff>
    </xdr:from>
    <xdr:ext cx="762000" cy="259045"/>
    <xdr:sp macro="" textlink="">
      <xdr:nvSpPr>
        <xdr:cNvPr id="142" name="テキスト ボックス 141"/>
        <xdr:cNvSpPr txBox="1"/>
      </xdr:nvSpPr>
      <xdr:spPr>
        <a:xfrm>
          <a:off x="2527300" y="704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
14,127
159.56
14,040,972
12,812,391
852,408
6,570,890
11,382,171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39103</xdr:rowOff>
    </xdr:from>
    <xdr:to>
      <xdr:col>24</xdr:col>
      <xdr:colOff>62865</xdr:colOff>
      <xdr:row>38</xdr:row>
      <xdr:rowOff>38633</xdr:rowOff>
    </xdr:to>
    <xdr:cxnSp macro="">
      <xdr:nvCxnSpPr>
        <xdr:cNvPr id="56" name="直線コネクタ 55"/>
        <xdr:cNvCxnSpPr/>
      </xdr:nvCxnSpPr>
      <xdr:spPr>
        <a:xfrm flipV="1">
          <a:off x="4633595" y="5182603"/>
          <a:ext cx="1270" cy="137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42460</xdr:rowOff>
    </xdr:from>
    <xdr:ext cx="534377" cy="259045"/>
    <xdr:sp macro="" textlink="">
      <xdr:nvSpPr>
        <xdr:cNvPr id="57" name="人件費最小値テキスト"/>
        <xdr:cNvSpPr txBox="1"/>
      </xdr:nvSpPr>
      <xdr:spPr>
        <a:xfrm>
          <a:off x="4686300" y="655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38633</xdr:rowOff>
    </xdr:from>
    <xdr:to>
      <xdr:col>24</xdr:col>
      <xdr:colOff>152400</xdr:colOff>
      <xdr:row>38</xdr:row>
      <xdr:rowOff>38633</xdr:rowOff>
    </xdr:to>
    <xdr:cxnSp macro="">
      <xdr:nvCxnSpPr>
        <xdr:cNvPr id="58" name="直線コネクタ 57"/>
        <xdr:cNvCxnSpPr/>
      </xdr:nvCxnSpPr>
      <xdr:spPr>
        <a:xfrm>
          <a:off x="4546600" y="6553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157230</xdr:rowOff>
    </xdr:from>
    <xdr:ext cx="599010" cy="259045"/>
    <xdr:sp macro="" textlink="">
      <xdr:nvSpPr>
        <xdr:cNvPr id="59" name="人件費最大値テキスト"/>
        <xdr:cNvSpPr txBox="1"/>
      </xdr:nvSpPr>
      <xdr:spPr>
        <a:xfrm>
          <a:off x="4686300" y="495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39103</xdr:rowOff>
    </xdr:from>
    <xdr:to>
      <xdr:col>24</xdr:col>
      <xdr:colOff>152400</xdr:colOff>
      <xdr:row>30</xdr:row>
      <xdr:rowOff>39103</xdr:rowOff>
    </xdr:to>
    <xdr:cxnSp macro="">
      <xdr:nvCxnSpPr>
        <xdr:cNvPr id="60" name="直線コネクタ 59"/>
        <xdr:cNvCxnSpPr/>
      </xdr:nvCxnSpPr>
      <xdr:spPr>
        <a:xfrm>
          <a:off x="4546600" y="5182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36550</xdr:rowOff>
    </xdr:from>
    <xdr:to>
      <xdr:col>24</xdr:col>
      <xdr:colOff>63500</xdr:colOff>
      <xdr:row>35</xdr:row>
      <xdr:rowOff>96990</xdr:rowOff>
    </xdr:to>
    <xdr:cxnSp macro="">
      <xdr:nvCxnSpPr>
        <xdr:cNvPr id="61" name="直線コネクタ 60"/>
        <xdr:cNvCxnSpPr/>
      </xdr:nvCxnSpPr>
      <xdr:spPr>
        <a:xfrm>
          <a:off x="3797300" y="6037300"/>
          <a:ext cx="838200" cy="6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70972</xdr:rowOff>
    </xdr:from>
    <xdr:ext cx="599010" cy="259045"/>
    <xdr:sp macro="" textlink="">
      <xdr:nvSpPr>
        <xdr:cNvPr id="62" name="人件費平均値テキスト"/>
        <xdr:cNvSpPr txBox="1"/>
      </xdr:nvSpPr>
      <xdr:spPr>
        <a:xfrm>
          <a:off x="4686300" y="5728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48095</xdr:rowOff>
    </xdr:from>
    <xdr:to>
      <xdr:col>24</xdr:col>
      <xdr:colOff>114300</xdr:colOff>
      <xdr:row>34</xdr:row>
      <xdr:rowOff>149695</xdr:rowOff>
    </xdr:to>
    <xdr:sp macro="" textlink="">
      <xdr:nvSpPr>
        <xdr:cNvPr id="63" name="フローチャート: 判断 62"/>
        <xdr:cNvSpPr/>
      </xdr:nvSpPr>
      <xdr:spPr>
        <a:xfrm>
          <a:off x="4584700" y="587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152</xdr:rowOff>
    </xdr:from>
    <xdr:to>
      <xdr:col>19</xdr:col>
      <xdr:colOff>177800</xdr:colOff>
      <xdr:row>35</xdr:row>
      <xdr:rowOff>36550</xdr:rowOff>
    </xdr:to>
    <xdr:cxnSp macro="">
      <xdr:nvCxnSpPr>
        <xdr:cNvPr id="64" name="直線コネクタ 63"/>
        <xdr:cNvCxnSpPr/>
      </xdr:nvCxnSpPr>
      <xdr:spPr>
        <a:xfrm>
          <a:off x="2908300" y="6000902"/>
          <a:ext cx="889000" cy="3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65862</xdr:rowOff>
    </xdr:from>
    <xdr:to>
      <xdr:col>20</xdr:col>
      <xdr:colOff>38100</xdr:colOff>
      <xdr:row>34</xdr:row>
      <xdr:rowOff>167462</xdr:rowOff>
    </xdr:to>
    <xdr:sp macro="" textlink="">
      <xdr:nvSpPr>
        <xdr:cNvPr id="65" name="フローチャート: 判断 64"/>
        <xdr:cNvSpPr/>
      </xdr:nvSpPr>
      <xdr:spPr>
        <a:xfrm>
          <a:off x="3746500" y="5895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12539</xdr:rowOff>
    </xdr:from>
    <xdr:ext cx="599010" cy="259045"/>
    <xdr:sp macro="" textlink="">
      <xdr:nvSpPr>
        <xdr:cNvPr id="66" name="テキスト ボックス 65"/>
        <xdr:cNvSpPr txBox="1"/>
      </xdr:nvSpPr>
      <xdr:spPr>
        <a:xfrm>
          <a:off x="3497795" y="5670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xdr:rowOff>
    </xdr:from>
    <xdr:to>
      <xdr:col>15</xdr:col>
      <xdr:colOff>50800</xdr:colOff>
      <xdr:row>35</xdr:row>
      <xdr:rowOff>92482</xdr:rowOff>
    </xdr:to>
    <xdr:cxnSp macro="">
      <xdr:nvCxnSpPr>
        <xdr:cNvPr id="67" name="直線コネクタ 66"/>
        <xdr:cNvCxnSpPr/>
      </xdr:nvCxnSpPr>
      <xdr:spPr>
        <a:xfrm flipV="1">
          <a:off x="2019300" y="6000902"/>
          <a:ext cx="889000" cy="9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107099</xdr:rowOff>
    </xdr:from>
    <xdr:to>
      <xdr:col>15</xdr:col>
      <xdr:colOff>101600</xdr:colOff>
      <xdr:row>35</xdr:row>
      <xdr:rowOff>37249</xdr:rowOff>
    </xdr:to>
    <xdr:sp macro="" textlink="">
      <xdr:nvSpPr>
        <xdr:cNvPr id="68" name="フローチャート: 判断 67"/>
        <xdr:cNvSpPr/>
      </xdr:nvSpPr>
      <xdr:spPr>
        <a:xfrm>
          <a:off x="2857500" y="593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53776</xdr:rowOff>
    </xdr:from>
    <xdr:ext cx="599010" cy="259045"/>
    <xdr:sp macro="" textlink="">
      <xdr:nvSpPr>
        <xdr:cNvPr id="69" name="テキスト ボックス 68"/>
        <xdr:cNvSpPr txBox="1"/>
      </xdr:nvSpPr>
      <xdr:spPr>
        <a:xfrm>
          <a:off x="2608795" y="5711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92482</xdr:rowOff>
    </xdr:from>
    <xdr:to>
      <xdr:col>10</xdr:col>
      <xdr:colOff>114300</xdr:colOff>
      <xdr:row>35</xdr:row>
      <xdr:rowOff>107493</xdr:rowOff>
    </xdr:to>
    <xdr:cxnSp macro="">
      <xdr:nvCxnSpPr>
        <xdr:cNvPr id="70" name="直線コネクタ 69"/>
        <xdr:cNvCxnSpPr/>
      </xdr:nvCxnSpPr>
      <xdr:spPr>
        <a:xfrm flipV="1">
          <a:off x="1130300" y="6093232"/>
          <a:ext cx="8890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4470</xdr:rowOff>
    </xdr:from>
    <xdr:to>
      <xdr:col>10</xdr:col>
      <xdr:colOff>165100</xdr:colOff>
      <xdr:row>35</xdr:row>
      <xdr:rowOff>106070</xdr:rowOff>
    </xdr:to>
    <xdr:sp macro="" textlink="">
      <xdr:nvSpPr>
        <xdr:cNvPr id="71" name="フローチャート: 判断 70"/>
        <xdr:cNvSpPr/>
      </xdr:nvSpPr>
      <xdr:spPr>
        <a:xfrm>
          <a:off x="1968500" y="60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122597</xdr:rowOff>
    </xdr:from>
    <xdr:ext cx="599010" cy="259045"/>
    <xdr:sp macro="" textlink="">
      <xdr:nvSpPr>
        <xdr:cNvPr id="72" name="テキスト ボックス 71"/>
        <xdr:cNvSpPr txBox="1"/>
      </xdr:nvSpPr>
      <xdr:spPr>
        <a:xfrm>
          <a:off x="1719795" y="578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55956</xdr:rowOff>
    </xdr:from>
    <xdr:to>
      <xdr:col>6</xdr:col>
      <xdr:colOff>38100</xdr:colOff>
      <xdr:row>36</xdr:row>
      <xdr:rowOff>157556</xdr:rowOff>
    </xdr:to>
    <xdr:sp macro="" textlink="">
      <xdr:nvSpPr>
        <xdr:cNvPr id="73" name="フローチャート: 判断 72"/>
        <xdr:cNvSpPr/>
      </xdr:nvSpPr>
      <xdr:spPr>
        <a:xfrm>
          <a:off x="1079500" y="622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148683</xdr:rowOff>
    </xdr:from>
    <xdr:ext cx="534377" cy="259045"/>
    <xdr:sp macro="" textlink="">
      <xdr:nvSpPr>
        <xdr:cNvPr id="74" name="テキスト ボックス 73"/>
        <xdr:cNvSpPr txBox="1"/>
      </xdr:nvSpPr>
      <xdr:spPr>
        <a:xfrm>
          <a:off x="863111" y="632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46190</xdr:rowOff>
    </xdr:from>
    <xdr:to>
      <xdr:col>24</xdr:col>
      <xdr:colOff>114300</xdr:colOff>
      <xdr:row>35</xdr:row>
      <xdr:rowOff>147790</xdr:rowOff>
    </xdr:to>
    <xdr:sp macro="" textlink="">
      <xdr:nvSpPr>
        <xdr:cNvPr id="80" name="楕円 79"/>
        <xdr:cNvSpPr/>
      </xdr:nvSpPr>
      <xdr:spPr>
        <a:xfrm>
          <a:off x="4584700" y="604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24617</xdr:rowOff>
    </xdr:from>
    <xdr:ext cx="599010" cy="259045"/>
    <xdr:sp macro="" textlink="">
      <xdr:nvSpPr>
        <xdr:cNvPr id="81" name="人件費該当値テキスト"/>
        <xdr:cNvSpPr txBox="1"/>
      </xdr:nvSpPr>
      <xdr:spPr>
        <a:xfrm>
          <a:off x="4686300" y="6025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157200</xdr:rowOff>
    </xdr:from>
    <xdr:to>
      <xdr:col>20</xdr:col>
      <xdr:colOff>38100</xdr:colOff>
      <xdr:row>35</xdr:row>
      <xdr:rowOff>87350</xdr:rowOff>
    </xdr:to>
    <xdr:sp macro="" textlink="">
      <xdr:nvSpPr>
        <xdr:cNvPr id="82" name="楕円 81"/>
        <xdr:cNvSpPr/>
      </xdr:nvSpPr>
      <xdr:spPr>
        <a:xfrm>
          <a:off x="3746500" y="59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78477</xdr:rowOff>
    </xdr:from>
    <xdr:ext cx="599010" cy="259045"/>
    <xdr:sp macro="" textlink="">
      <xdr:nvSpPr>
        <xdr:cNvPr id="83" name="テキスト ボックス 82"/>
        <xdr:cNvSpPr txBox="1"/>
      </xdr:nvSpPr>
      <xdr:spPr>
        <a:xfrm>
          <a:off x="3497795" y="6079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120802</xdr:rowOff>
    </xdr:from>
    <xdr:to>
      <xdr:col>15</xdr:col>
      <xdr:colOff>101600</xdr:colOff>
      <xdr:row>35</xdr:row>
      <xdr:rowOff>50952</xdr:rowOff>
    </xdr:to>
    <xdr:sp macro="" textlink="">
      <xdr:nvSpPr>
        <xdr:cNvPr id="84" name="楕円 83"/>
        <xdr:cNvSpPr/>
      </xdr:nvSpPr>
      <xdr:spPr>
        <a:xfrm>
          <a:off x="2857500" y="595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42079</xdr:rowOff>
    </xdr:from>
    <xdr:ext cx="599010" cy="259045"/>
    <xdr:sp macro="" textlink="">
      <xdr:nvSpPr>
        <xdr:cNvPr id="85" name="テキスト ボックス 84"/>
        <xdr:cNvSpPr txBox="1"/>
      </xdr:nvSpPr>
      <xdr:spPr>
        <a:xfrm>
          <a:off x="2608795" y="604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41682</xdr:rowOff>
    </xdr:from>
    <xdr:to>
      <xdr:col>10</xdr:col>
      <xdr:colOff>165100</xdr:colOff>
      <xdr:row>35</xdr:row>
      <xdr:rowOff>143282</xdr:rowOff>
    </xdr:to>
    <xdr:sp macro="" textlink="">
      <xdr:nvSpPr>
        <xdr:cNvPr id="86" name="楕円 85"/>
        <xdr:cNvSpPr/>
      </xdr:nvSpPr>
      <xdr:spPr>
        <a:xfrm>
          <a:off x="1968500" y="604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134409</xdr:rowOff>
    </xdr:from>
    <xdr:ext cx="599010" cy="259045"/>
    <xdr:sp macro="" textlink="">
      <xdr:nvSpPr>
        <xdr:cNvPr id="87" name="テキスト ボックス 86"/>
        <xdr:cNvSpPr txBox="1"/>
      </xdr:nvSpPr>
      <xdr:spPr>
        <a:xfrm>
          <a:off x="1719795" y="613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56693</xdr:rowOff>
    </xdr:from>
    <xdr:to>
      <xdr:col>6</xdr:col>
      <xdr:colOff>38100</xdr:colOff>
      <xdr:row>35</xdr:row>
      <xdr:rowOff>158293</xdr:rowOff>
    </xdr:to>
    <xdr:sp macro="" textlink="">
      <xdr:nvSpPr>
        <xdr:cNvPr id="88" name="楕円 87"/>
        <xdr:cNvSpPr/>
      </xdr:nvSpPr>
      <xdr:spPr>
        <a:xfrm>
          <a:off x="1079500" y="605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3370</xdr:rowOff>
    </xdr:from>
    <xdr:ext cx="599010" cy="259045"/>
    <xdr:sp macro="" textlink="">
      <xdr:nvSpPr>
        <xdr:cNvPr id="89" name="テキスト ボックス 88"/>
        <xdr:cNvSpPr txBox="1"/>
      </xdr:nvSpPr>
      <xdr:spPr>
        <a:xfrm>
          <a:off x="830795" y="583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134816</xdr:rowOff>
    </xdr:from>
    <xdr:to>
      <xdr:col>24</xdr:col>
      <xdr:colOff>62865</xdr:colOff>
      <xdr:row>58</xdr:row>
      <xdr:rowOff>79241</xdr:rowOff>
    </xdr:to>
    <xdr:cxnSp macro="">
      <xdr:nvCxnSpPr>
        <xdr:cNvPr id="113" name="直線コネクタ 112"/>
        <xdr:cNvCxnSpPr/>
      </xdr:nvCxnSpPr>
      <xdr:spPr>
        <a:xfrm flipV="1">
          <a:off x="4633595" y="8707316"/>
          <a:ext cx="1270" cy="1316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83068</xdr:rowOff>
    </xdr:from>
    <xdr:ext cx="534377" cy="259045"/>
    <xdr:sp macro="" textlink="">
      <xdr:nvSpPr>
        <xdr:cNvPr id="114" name="物件費最小値テキスト"/>
        <xdr:cNvSpPr txBox="1"/>
      </xdr:nvSpPr>
      <xdr:spPr>
        <a:xfrm>
          <a:off x="4686300" y="1002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79241</xdr:rowOff>
    </xdr:from>
    <xdr:to>
      <xdr:col>24</xdr:col>
      <xdr:colOff>152400</xdr:colOff>
      <xdr:row>58</xdr:row>
      <xdr:rowOff>79241</xdr:rowOff>
    </xdr:to>
    <xdr:cxnSp macro="">
      <xdr:nvCxnSpPr>
        <xdr:cNvPr id="115" name="直線コネクタ 114"/>
        <xdr:cNvCxnSpPr/>
      </xdr:nvCxnSpPr>
      <xdr:spPr>
        <a:xfrm>
          <a:off x="4546600" y="10023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81493</xdr:rowOff>
    </xdr:from>
    <xdr:ext cx="599010" cy="259045"/>
    <xdr:sp macro="" textlink="">
      <xdr:nvSpPr>
        <xdr:cNvPr id="116" name="物件費最大値テキスト"/>
        <xdr:cNvSpPr txBox="1"/>
      </xdr:nvSpPr>
      <xdr:spPr>
        <a:xfrm>
          <a:off x="4686300" y="848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134816</xdr:rowOff>
    </xdr:from>
    <xdr:to>
      <xdr:col>24</xdr:col>
      <xdr:colOff>152400</xdr:colOff>
      <xdr:row>50</xdr:row>
      <xdr:rowOff>134816</xdr:rowOff>
    </xdr:to>
    <xdr:cxnSp macro="">
      <xdr:nvCxnSpPr>
        <xdr:cNvPr id="117" name="直線コネクタ 116"/>
        <xdr:cNvCxnSpPr/>
      </xdr:nvCxnSpPr>
      <xdr:spPr>
        <a:xfrm>
          <a:off x="4546600" y="870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152601</xdr:rowOff>
    </xdr:from>
    <xdr:to>
      <xdr:col>24</xdr:col>
      <xdr:colOff>63500</xdr:colOff>
      <xdr:row>58</xdr:row>
      <xdr:rowOff>5138</xdr:rowOff>
    </xdr:to>
    <xdr:cxnSp macro="">
      <xdr:nvCxnSpPr>
        <xdr:cNvPr id="118" name="直線コネクタ 117"/>
        <xdr:cNvCxnSpPr/>
      </xdr:nvCxnSpPr>
      <xdr:spPr>
        <a:xfrm flipV="1">
          <a:off x="3797300" y="9925251"/>
          <a:ext cx="838200" cy="2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51910</xdr:rowOff>
    </xdr:from>
    <xdr:ext cx="599010" cy="259045"/>
    <xdr:sp macro="" textlink="">
      <xdr:nvSpPr>
        <xdr:cNvPr id="119" name="物件費平均値テキスト"/>
        <xdr:cNvSpPr txBox="1"/>
      </xdr:nvSpPr>
      <xdr:spPr>
        <a:xfrm>
          <a:off x="4686300" y="96531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29033</xdr:rowOff>
    </xdr:from>
    <xdr:to>
      <xdr:col>24</xdr:col>
      <xdr:colOff>114300</xdr:colOff>
      <xdr:row>57</xdr:row>
      <xdr:rowOff>130633</xdr:rowOff>
    </xdr:to>
    <xdr:sp macro="" textlink="">
      <xdr:nvSpPr>
        <xdr:cNvPr id="120" name="フローチャート: 判断 119"/>
        <xdr:cNvSpPr/>
      </xdr:nvSpPr>
      <xdr:spPr>
        <a:xfrm>
          <a:off x="4584700" y="980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5138</xdr:rowOff>
    </xdr:from>
    <xdr:to>
      <xdr:col>19</xdr:col>
      <xdr:colOff>177800</xdr:colOff>
      <xdr:row>58</xdr:row>
      <xdr:rowOff>43945</xdr:rowOff>
    </xdr:to>
    <xdr:cxnSp macro="">
      <xdr:nvCxnSpPr>
        <xdr:cNvPr id="121" name="直線コネクタ 120"/>
        <xdr:cNvCxnSpPr/>
      </xdr:nvCxnSpPr>
      <xdr:spPr>
        <a:xfrm flipV="1">
          <a:off x="2908300" y="9949238"/>
          <a:ext cx="889000" cy="3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58222</xdr:rowOff>
    </xdr:from>
    <xdr:to>
      <xdr:col>20</xdr:col>
      <xdr:colOff>38100</xdr:colOff>
      <xdr:row>57</xdr:row>
      <xdr:rowOff>159822</xdr:rowOff>
    </xdr:to>
    <xdr:sp macro="" textlink="">
      <xdr:nvSpPr>
        <xdr:cNvPr id="122" name="フローチャート: 判断 121"/>
        <xdr:cNvSpPr/>
      </xdr:nvSpPr>
      <xdr:spPr>
        <a:xfrm>
          <a:off x="3746500" y="9830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4899</xdr:rowOff>
    </xdr:from>
    <xdr:ext cx="599010" cy="259045"/>
    <xdr:sp macro="" textlink="">
      <xdr:nvSpPr>
        <xdr:cNvPr id="123" name="テキスト ボックス 122"/>
        <xdr:cNvSpPr txBox="1"/>
      </xdr:nvSpPr>
      <xdr:spPr>
        <a:xfrm>
          <a:off x="3497795" y="9606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34741</xdr:rowOff>
    </xdr:from>
    <xdr:to>
      <xdr:col>15</xdr:col>
      <xdr:colOff>50800</xdr:colOff>
      <xdr:row>58</xdr:row>
      <xdr:rowOff>43945</xdr:rowOff>
    </xdr:to>
    <xdr:cxnSp macro="">
      <xdr:nvCxnSpPr>
        <xdr:cNvPr id="124" name="直線コネクタ 123"/>
        <xdr:cNvCxnSpPr/>
      </xdr:nvCxnSpPr>
      <xdr:spPr>
        <a:xfrm>
          <a:off x="2019300" y="9978841"/>
          <a:ext cx="889000" cy="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86486</xdr:rowOff>
    </xdr:from>
    <xdr:to>
      <xdr:col>15</xdr:col>
      <xdr:colOff>101600</xdr:colOff>
      <xdr:row>58</xdr:row>
      <xdr:rowOff>16636</xdr:rowOff>
    </xdr:to>
    <xdr:sp macro="" textlink="">
      <xdr:nvSpPr>
        <xdr:cNvPr id="125" name="フローチャート: 判断 124"/>
        <xdr:cNvSpPr/>
      </xdr:nvSpPr>
      <xdr:spPr>
        <a:xfrm>
          <a:off x="2857500" y="985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33163</xdr:rowOff>
    </xdr:from>
    <xdr:ext cx="599010" cy="259045"/>
    <xdr:sp macro="" textlink="">
      <xdr:nvSpPr>
        <xdr:cNvPr id="126" name="テキスト ボックス 125"/>
        <xdr:cNvSpPr txBox="1"/>
      </xdr:nvSpPr>
      <xdr:spPr>
        <a:xfrm>
          <a:off x="2608795" y="963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34741</xdr:rowOff>
    </xdr:from>
    <xdr:to>
      <xdr:col>10</xdr:col>
      <xdr:colOff>114300</xdr:colOff>
      <xdr:row>58</xdr:row>
      <xdr:rowOff>84518</xdr:rowOff>
    </xdr:to>
    <xdr:cxnSp macro="">
      <xdr:nvCxnSpPr>
        <xdr:cNvPr id="127" name="直線コネクタ 126"/>
        <xdr:cNvCxnSpPr/>
      </xdr:nvCxnSpPr>
      <xdr:spPr>
        <a:xfrm flipV="1">
          <a:off x="1130300" y="9978841"/>
          <a:ext cx="889000" cy="4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114198</xdr:rowOff>
    </xdr:from>
    <xdr:to>
      <xdr:col>10</xdr:col>
      <xdr:colOff>165100</xdr:colOff>
      <xdr:row>58</xdr:row>
      <xdr:rowOff>44348</xdr:rowOff>
    </xdr:to>
    <xdr:sp macro="" textlink="">
      <xdr:nvSpPr>
        <xdr:cNvPr id="128" name="フローチャート: 判断 127"/>
        <xdr:cNvSpPr/>
      </xdr:nvSpPr>
      <xdr:spPr>
        <a:xfrm>
          <a:off x="1968500" y="98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60875</xdr:rowOff>
    </xdr:from>
    <xdr:ext cx="599010" cy="259045"/>
    <xdr:sp macro="" textlink="">
      <xdr:nvSpPr>
        <xdr:cNvPr id="129" name="テキスト ボックス 128"/>
        <xdr:cNvSpPr txBox="1"/>
      </xdr:nvSpPr>
      <xdr:spPr>
        <a:xfrm>
          <a:off x="1719795" y="966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138478</xdr:rowOff>
    </xdr:from>
    <xdr:to>
      <xdr:col>6</xdr:col>
      <xdr:colOff>38100</xdr:colOff>
      <xdr:row>58</xdr:row>
      <xdr:rowOff>68628</xdr:rowOff>
    </xdr:to>
    <xdr:sp macro="" textlink="">
      <xdr:nvSpPr>
        <xdr:cNvPr id="130" name="フローチャート: 判断 129"/>
        <xdr:cNvSpPr/>
      </xdr:nvSpPr>
      <xdr:spPr>
        <a:xfrm>
          <a:off x="1079500" y="991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85155</xdr:rowOff>
    </xdr:from>
    <xdr:ext cx="599010" cy="259045"/>
    <xdr:sp macro="" textlink="">
      <xdr:nvSpPr>
        <xdr:cNvPr id="131" name="テキスト ボックス 130"/>
        <xdr:cNvSpPr txBox="1"/>
      </xdr:nvSpPr>
      <xdr:spPr>
        <a:xfrm>
          <a:off x="830795" y="9686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101801</xdr:rowOff>
    </xdr:from>
    <xdr:to>
      <xdr:col>24</xdr:col>
      <xdr:colOff>114300</xdr:colOff>
      <xdr:row>58</xdr:row>
      <xdr:rowOff>31951</xdr:rowOff>
    </xdr:to>
    <xdr:sp macro="" textlink="">
      <xdr:nvSpPr>
        <xdr:cNvPr id="137" name="楕円 136"/>
        <xdr:cNvSpPr/>
      </xdr:nvSpPr>
      <xdr:spPr>
        <a:xfrm>
          <a:off x="4584700" y="987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16728</xdr:rowOff>
    </xdr:from>
    <xdr:ext cx="599010" cy="259045"/>
    <xdr:sp macro="" textlink="">
      <xdr:nvSpPr>
        <xdr:cNvPr id="138" name="物件費該当値テキスト"/>
        <xdr:cNvSpPr txBox="1"/>
      </xdr:nvSpPr>
      <xdr:spPr>
        <a:xfrm>
          <a:off x="4686300" y="9789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125788</xdr:rowOff>
    </xdr:from>
    <xdr:to>
      <xdr:col>20</xdr:col>
      <xdr:colOff>38100</xdr:colOff>
      <xdr:row>58</xdr:row>
      <xdr:rowOff>55938</xdr:rowOff>
    </xdr:to>
    <xdr:sp macro="" textlink="">
      <xdr:nvSpPr>
        <xdr:cNvPr id="139" name="楕円 138"/>
        <xdr:cNvSpPr/>
      </xdr:nvSpPr>
      <xdr:spPr>
        <a:xfrm>
          <a:off x="3746500" y="989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47065</xdr:rowOff>
    </xdr:from>
    <xdr:ext cx="599010" cy="259045"/>
    <xdr:sp macro="" textlink="">
      <xdr:nvSpPr>
        <xdr:cNvPr id="140" name="テキスト ボックス 139"/>
        <xdr:cNvSpPr txBox="1"/>
      </xdr:nvSpPr>
      <xdr:spPr>
        <a:xfrm>
          <a:off x="3497795" y="999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164595</xdr:rowOff>
    </xdr:from>
    <xdr:to>
      <xdr:col>15</xdr:col>
      <xdr:colOff>101600</xdr:colOff>
      <xdr:row>58</xdr:row>
      <xdr:rowOff>94745</xdr:rowOff>
    </xdr:to>
    <xdr:sp macro="" textlink="">
      <xdr:nvSpPr>
        <xdr:cNvPr id="141" name="楕円 140"/>
        <xdr:cNvSpPr/>
      </xdr:nvSpPr>
      <xdr:spPr>
        <a:xfrm>
          <a:off x="2857500" y="993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85872</xdr:rowOff>
    </xdr:from>
    <xdr:ext cx="534377" cy="259045"/>
    <xdr:sp macro="" textlink="">
      <xdr:nvSpPr>
        <xdr:cNvPr id="142" name="テキスト ボックス 141"/>
        <xdr:cNvSpPr txBox="1"/>
      </xdr:nvSpPr>
      <xdr:spPr>
        <a:xfrm>
          <a:off x="2641111" y="1002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155391</xdr:rowOff>
    </xdr:from>
    <xdr:to>
      <xdr:col>10</xdr:col>
      <xdr:colOff>165100</xdr:colOff>
      <xdr:row>58</xdr:row>
      <xdr:rowOff>85541</xdr:rowOff>
    </xdr:to>
    <xdr:sp macro="" textlink="">
      <xdr:nvSpPr>
        <xdr:cNvPr id="143" name="楕円 142"/>
        <xdr:cNvSpPr/>
      </xdr:nvSpPr>
      <xdr:spPr>
        <a:xfrm>
          <a:off x="1968500" y="992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76668</xdr:rowOff>
    </xdr:from>
    <xdr:ext cx="534377" cy="259045"/>
    <xdr:sp macro="" textlink="">
      <xdr:nvSpPr>
        <xdr:cNvPr id="144" name="テキスト ボックス 143"/>
        <xdr:cNvSpPr txBox="1"/>
      </xdr:nvSpPr>
      <xdr:spPr>
        <a:xfrm>
          <a:off x="1752111" y="1002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33718</xdr:rowOff>
    </xdr:from>
    <xdr:to>
      <xdr:col>6</xdr:col>
      <xdr:colOff>38100</xdr:colOff>
      <xdr:row>58</xdr:row>
      <xdr:rowOff>135318</xdr:rowOff>
    </xdr:to>
    <xdr:sp macro="" textlink="">
      <xdr:nvSpPr>
        <xdr:cNvPr id="145" name="楕円 144"/>
        <xdr:cNvSpPr/>
      </xdr:nvSpPr>
      <xdr:spPr>
        <a:xfrm>
          <a:off x="1079500" y="99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126445</xdr:rowOff>
    </xdr:from>
    <xdr:ext cx="534377" cy="259045"/>
    <xdr:sp macro="" textlink="">
      <xdr:nvSpPr>
        <xdr:cNvPr id="146" name="テキスト ボックス 145"/>
        <xdr:cNvSpPr txBox="1"/>
      </xdr:nvSpPr>
      <xdr:spPr>
        <a:xfrm>
          <a:off x="863111" y="100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24219</xdr:rowOff>
    </xdr:from>
    <xdr:to>
      <xdr:col>24</xdr:col>
      <xdr:colOff>62865</xdr:colOff>
      <xdr:row>78</xdr:row>
      <xdr:rowOff>148692</xdr:rowOff>
    </xdr:to>
    <xdr:cxnSp macro="">
      <xdr:nvCxnSpPr>
        <xdr:cNvPr id="170" name="直線コネクタ 169"/>
        <xdr:cNvCxnSpPr/>
      </xdr:nvCxnSpPr>
      <xdr:spPr>
        <a:xfrm flipV="1">
          <a:off x="4633595" y="12025719"/>
          <a:ext cx="1270" cy="1496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152519</xdr:rowOff>
    </xdr:from>
    <xdr:ext cx="469744" cy="259045"/>
    <xdr:sp macro="" textlink="">
      <xdr:nvSpPr>
        <xdr:cNvPr id="171" name="維持補修費最小値テキスト"/>
        <xdr:cNvSpPr txBox="1"/>
      </xdr:nvSpPr>
      <xdr:spPr>
        <a:xfrm>
          <a:off x="4686300" y="1352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148692</xdr:rowOff>
    </xdr:from>
    <xdr:to>
      <xdr:col>24</xdr:col>
      <xdr:colOff>152400</xdr:colOff>
      <xdr:row>78</xdr:row>
      <xdr:rowOff>148692</xdr:rowOff>
    </xdr:to>
    <xdr:cxnSp macro="">
      <xdr:nvCxnSpPr>
        <xdr:cNvPr id="172" name="直線コネクタ 171"/>
        <xdr:cNvCxnSpPr/>
      </xdr:nvCxnSpPr>
      <xdr:spPr>
        <a:xfrm>
          <a:off x="4546600" y="13521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142346</xdr:rowOff>
    </xdr:from>
    <xdr:ext cx="534377" cy="259045"/>
    <xdr:sp macro="" textlink="">
      <xdr:nvSpPr>
        <xdr:cNvPr id="173" name="維持補修費最大値テキスト"/>
        <xdr:cNvSpPr txBox="1"/>
      </xdr:nvSpPr>
      <xdr:spPr>
        <a:xfrm>
          <a:off x="4686300" y="1180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24219</xdr:rowOff>
    </xdr:from>
    <xdr:to>
      <xdr:col>24</xdr:col>
      <xdr:colOff>152400</xdr:colOff>
      <xdr:row>70</xdr:row>
      <xdr:rowOff>24219</xdr:rowOff>
    </xdr:to>
    <xdr:cxnSp macro="">
      <xdr:nvCxnSpPr>
        <xdr:cNvPr id="174" name="直線コネクタ 173"/>
        <xdr:cNvCxnSpPr/>
      </xdr:nvCxnSpPr>
      <xdr:spPr>
        <a:xfrm>
          <a:off x="4546600" y="12025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38506</xdr:rowOff>
    </xdr:from>
    <xdr:to>
      <xdr:col>24</xdr:col>
      <xdr:colOff>63500</xdr:colOff>
      <xdr:row>77</xdr:row>
      <xdr:rowOff>109449</xdr:rowOff>
    </xdr:to>
    <xdr:cxnSp macro="">
      <xdr:nvCxnSpPr>
        <xdr:cNvPr id="175" name="直線コネクタ 174"/>
        <xdr:cNvCxnSpPr/>
      </xdr:nvCxnSpPr>
      <xdr:spPr>
        <a:xfrm>
          <a:off x="3797300" y="13240156"/>
          <a:ext cx="838200" cy="7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150677</xdr:rowOff>
    </xdr:from>
    <xdr:ext cx="534377" cy="259045"/>
    <xdr:sp macro="" textlink="">
      <xdr:nvSpPr>
        <xdr:cNvPr id="176" name="維持補修費平均値テキスト"/>
        <xdr:cNvSpPr txBox="1"/>
      </xdr:nvSpPr>
      <xdr:spPr>
        <a:xfrm>
          <a:off x="4686300" y="12837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127800</xdr:rowOff>
    </xdr:from>
    <xdr:to>
      <xdr:col>24</xdr:col>
      <xdr:colOff>114300</xdr:colOff>
      <xdr:row>76</xdr:row>
      <xdr:rowOff>57950</xdr:rowOff>
    </xdr:to>
    <xdr:sp macro="" textlink="">
      <xdr:nvSpPr>
        <xdr:cNvPr id="177" name="フローチャート: 判断 176"/>
        <xdr:cNvSpPr/>
      </xdr:nvSpPr>
      <xdr:spPr>
        <a:xfrm>
          <a:off x="4584700" y="129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38506</xdr:rowOff>
    </xdr:from>
    <xdr:to>
      <xdr:col>19</xdr:col>
      <xdr:colOff>177800</xdr:colOff>
      <xdr:row>77</xdr:row>
      <xdr:rowOff>102857</xdr:rowOff>
    </xdr:to>
    <xdr:cxnSp macro="">
      <xdr:nvCxnSpPr>
        <xdr:cNvPr id="178" name="直線コネクタ 177"/>
        <xdr:cNvCxnSpPr/>
      </xdr:nvCxnSpPr>
      <xdr:spPr>
        <a:xfrm flipV="1">
          <a:off x="2908300" y="13240156"/>
          <a:ext cx="889000" cy="6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107493</xdr:rowOff>
    </xdr:from>
    <xdr:to>
      <xdr:col>20</xdr:col>
      <xdr:colOff>38100</xdr:colOff>
      <xdr:row>76</xdr:row>
      <xdr:rowOff>37643</xdr:rowOff>
    </xdr:to>
    <xdr:sp macro="" textlink="">
      <xdr:nvSpPr>
        <xdr:cNvPr id="179" name="フローチャート: 判断 178"/>
        <xdr:cNvSpPr/>
      </xdr:nvSpPr>
      <xdr:spPr>
        <a:xfrm>
          <a:off x="3746500" y="1296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54170</xdr:rowOff>
    </xdr:from>
    <xdr:ext cx="534377" cy="259045"/>
    <xdr:sp macro="" textlink="">
      <xdr:nvSpPr>
        <xdr:cNvPr id="180" name="テキスト ボックス 179"/>
        <xdr:cNvSpPr txBox="1"/>
      </xdr:nvSpPr>
      <xdr:spPr>
        <a:xfrm>
          <a:off x="3530111" y="1274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102857</xdr:rowOff>
    </xdr:from>
    <xdr:to>
      <xdr:col>15</xdr:col>
      <xdr:colOff>50800</xdr:colOff>
      <xdr:row>77</xdr:row>
      <xdr:rowOff>104724</xdr:rowOff>
    </xdr:to>
    <xdr:cxnSp macro="">
      <xdr:nvCxnSpPr>
        <xdr:cNvPr id="181" name="直線コネクタ 180"/>
        <xdr:cNvCxnSpPr/>
      </xdr:nvCxnSpPr>
      <xdr:spPr>
        <a:xfrm flipV="1">
          <a:off x="2019300" y="13304507"/>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145402</xdr:rowOff>
    </xdr:from>
    <xdr:to>
      <xdr:col>15</xdr:col>
      <xdr:colOff>101600</xdr:colOff>
      <xdr:row>76</xdr:row>
      <xdr:rowOff>75552</xdr:rowOff>
    </xdr:to>
    <xdr:sp macro="" textlink="">
      <xdr:nvSpPr>
        <xdr:cNvPr id="182" name="フローチャート: 判断 181"/>
        <xdr:cNvSpPr/>
      </xdr:nvSpPr>
      <xdr:spPr>
        <a:xfrm>
          <a:off x="2857500" y="13004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92079</xdr:rowOff>
    </xdr:from>
    <xdr:ext cx="534377" cy="259045"/>
    <xdr:sp macro="" textlink="">
      <xdr:nvSpPr>
        <xdr:cNvPr id="183" name="テキスト ボックス 182"/>
        <xdr:cNvSpPr txBox="1"/>
      </xdr:nvSpPr>
      <xdr:spPr>
        <a:xfrm>
          <a:off x="2641111" y="1277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104724</xdr:rowOff>
    </xdr:from>
    <xdr:to>
      <xdr:col>10</xdr:col>
      <xdr:colOff>114300</xdr:colOff>
      <xdr:row>77</xdr:row>
      <xdr:rowOff>161341</xdr:rowOff>
    </xdr:to>
    <xdr:cxnSp macro="">
      <xdr:nvCxnSpPr>
        <xdr:cNvPr id="184" name="直線コネクタ 183"/>
        <xdr:cNvCxnSpPr/>
      </xdr:nvCxnSpPr>
      <xdr:spPr>
        <a:xfrm flipV="1">
          <a:off x="1130300" y="13306374"/>
          <a:ext cx="889000" cy="5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72326</xdr:rowOff>
    </xdr:from>
    <xdr:to>
      <xdr:col>10</xdr:col>
      <xdr:colOff>165100</xdr:colOff>
      <xdr:row>77</xdr:row>
      <xdr:rowOff>2476</xdr:rowOff>
    </xdr:to>
    <xdr:sp macro="" textlink="">
      <xdr:nvSpPr>
        <xdr:cNvPr id="185" name="フローチャート: 判断 184"/>
        <xdr:cNvSpPr/>
      </xdr:nvSpPr>
      <xdr:spPr>
        <a:xfrm>
          <a:off x="1968500" y="1310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19004</xdr:rowOff>
    </xdr:from>
    <xdr:ext cx="534377" cy="259045"/>
    <xdr:sp macro="" textlink="">
      <xdr:nvSpPr>
        <xdr:cNvPr id="186" name="テキスト ボックス 185"/>
        <xdr:cNvSpPr txBox="1"/>
      </xdr:nvSpPr>
      <xdr:spPr>
        <a:xfrm>
          <a:off x="1752111" y="1287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147841</xdr:rowOff>
    </xdr:from>
    <xdr:to>
      <xdr:col>6</xdr:col>
      <xdr:colOff>38100</xdr:colOff>
      <xdr:row>77</xdr:row>
      <xdr:rowOff>77991</xdr:rowOff>
    </xdr:to>
    <xdr:sp macro="" textlink="">
      <xdr:nvSpPr>
        <xdr:cNvPr id="187" name="フローチャート: 判断 186"/>
        <xdr:cNvSpPr/>
      </xdr:nvSpPr>
      <xdr:spPr>
        <a:xfrm>
          <a:off x="1079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94518</xdr:rowOff>
    </xdr:from>
    <xdr:ext cx="469744" cy="259045"/>
    <xdr:sp macro="" textlink="">
      <xdr:nvSpPr>
        <xdr:cNvPr id="188" name="テキスト ボックス 187"/>
        <xdr:cNvSpPr txBox="1"/>
      </xdr:nvSpPr>
      <xdr:spPr>
        <a:xfrm>
          <a:off x="895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58649</xdr:rowOff>
    </xdr:from>
    <xdr:to>
      <xdr:col>24</xdr:col>
      <xdr:colOff>114300</xdr:colOff>
      <xdr:row>77</xdr:row>
      <xdr:rowOff>160249</xdr:rowOff>
    </xdr:to>
    <xdr:sp macro="" textlink="">
      <xdr:nvSpPr>
        <xdr:cNvPr id="194" name="楕円 193"/>
        <xdr:cNvSpPr/>
      </xdr:nvSpPr>
      <xdr:spPr>
        <a:xfrm>
          <a:off x="4584700" y="1326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37076</xdr:rowOff>
    </xdr:from>
    <xdr:ext cx="469744" cy="259045"/>
    <xdr:sp macro="" textlink="">
      <xdr:nvSpPr>
        <xdr:cNvPr id="195" name="維持補修費該当値テキスト"/>
        <xdr:cNvSpPr txBox="1"/>
      </xdr:nvSpPr>
      <xdr:spPr>
        <a:xfrm>
          <a:off x="4686300" y="1323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159156</xdr:rowOff>
    </xdr:from>
    <xdr:to>
      <xdr:col>20</xdr:col>
      <xdr:colOff>38100</xdr:colOff>
      <xdr:row>77</xdr:row>
      <xdr:rowOff>89306</xdr:rowOff>
    </xdr:to>
    <xdr:sp macro="" textlink="">
      <xdr:nvSpPr>
        <xdr:cNvPr id="196" name="楕円 195"/>
        <xdr:cNvSpPr/>
      </xdr:nvSpPr>
      <xdr:spPr>
        <a:xfrm>
          <a:off x="3746500" y="1318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80433</xdr:rowOff>
    </xdr:from>
    <xdr:ext cx="469744" cy="259045"/>
    <xdr:sp macro="" textlink="">
      <xdr:nvSpPr>
        <xdr:cNvPr id="197" name="テキスト ボックス 196"/>
        <xdr:cNvSpPr txBox="1"/>
      </xdr:nvSpPr>
      <xdr:spPr>
        <a:xfrm>
          <a:off x="3562428" y="1328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52057</xdr:rowOff>
    </xdr:from>
    <xdr:to>
      <xdr:col>15</xdr:col>
      <xdr:colOff>101600</xdr:colOff>
      <xdr:row>77</xdr:row>
      <xdr:rowOff>153657</xdr:rowOff>
    </xdr:to>
    <xdr:sp macro="" textlink="">
      <xdr:nvSpPr>
        <xdr:cNvPr id="198" name="楕円 197"/>
        <xdr:cNvSpPr/>
      </xdr:nvSpPr>
      <xdr:spPr>
        <a:xfrm>
          <a:off x="2857500" y="1325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144784</xdr:rowOff>
    </xdr:from>
    <xdr:ext cx="469744" cy="259045"/>
    <xdr:sp macro="" textlink="">
      <xdr:nvSpPr>
        <xdr:cNvPr id="199" name="テキスト ボックス 198"/>
        <xdr:cNvSpPr txBox="1"/>
      </xdr:nvSpPr>
      <xdr:spPr>
        <a:xfrm>
          <a:off x="2673428" y="1334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53924</xdr:rowOff>
    </xdr:from>
    <xdr:to>
      <xdr:col>10</xdr:col>
      <xdr:colOff>165100</xdr:colOff>
      <xdr:row>77</xdr:row>
      <xdr:rowOff>155524</xdr:rowOff>
    </xdr:to>
    <xdr:sp macro="" textlink="">
      <xdr:nvSpPr>
        <xdr:cNvPr id="200" name="楕円 199"/>
        <xdr:cNvSpPr/>
      </xdr:nvSpPr>
      <xdr:spPr>
        <a:xfrm>
          <a:off x="1968500" y="1325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146651</xdr:rowOff>
    </xdr:from>
    <xdr:ext cx="469744" cy="259045"/>
    <xdr:sp macro="" textlink="">
      <xdr:nvSpPr>
        <xdr:cNvPr id="201" name="テキスト ボックス 200"/>
        <xdr:cNvSpPr txBox="1"/>
      </xdr:nvSpPr>
      <xdr:spPr>
        <a:xfrm>
          <a:off x="1784428" y="1334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110541</xdr:rowOff>
    </xdr:from>
    <xdr:to>
      <xdr:col>6</xdr:col>
      <xdr:colOff>38100</xdr:colOff>
      <xdr:row>78</xdr:row>
      <xdr:rowOff>40691</xdr:rowOff>
    </xdr:to>
    <xdr:sp macro="" textlink="">
      <xdr:nvSpPr>
        <xdr:cNvPr id="202" name="楕円 201"/>
        <xdr:cNvSpPr/>
      </xdr:nvSpPr>
      <xdr:spPr>
        <a:xfrm>
          <a:off x="1079500" y="1331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31818</xdr:rowOff>
    </xdr:from>
    <xdr:ext cx="469744" cy="259045"/>
    <xdr:sp macro="" textlink="">
      <xdr:nvSpPr>
        <xdr:cNvPr id="203" name="テキスト ボックス 202"/>
        <xdr:cNvSpPr txBox="1"/>
      </xdr:nvSpPr>
      <xdr:spPr>
        <a:xfrm>
          <a:off x="895428" y="1340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23135</xdr:rowOff>
    </xdr:from>
    <xdr:to>
      <xdr:col>24</xdr:col>
      <xdr:colOff>62865</xdr:colOff>
      <xdr:row>98</xdr:row>
      <xdr:rowOff>53713</xdr:rowOff>
    </xdr:to>
    <xdr:cxnSp macro="">
      <xdr:nvCxnSpPr>
        <xdr:cNvPr id="230" name="直線コネクタ 229"/>
        <xdr:cNvCxnSpPr/>
      </xdr:nvCxnSpPr>
      <xdr:spPr>
        <a:xfrm flipV="1">
          <a:off x="4633595" y="15625085"/>
          <a:ext cx="1270" cy="1230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57540</xdr:rowOff>
    </xdr:from>
    <xdr:ext cx="534377" cy="259045"/>
    <xdr:sp macro="" textlink="">
      <xdr:nvSpPr>
        <xdr:cNvPr id="231" name="扶助費最小値テキスト"/>
        <xdr:cNvSpPr txBox="1"/>
      </xdr:nvSpPr>
      <xdr:spPr>
        <a:xfrm>
          <a:off x="4686300" y="1685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53713</xdr:rowOff>
    </xdr:from>
    <xdr:to>
      <xdr:col>24</xdr:col>
      <xdr:colOff>152400</xdr:colOff>
      <xdr:row>98</xdr:row>
      <xdr:rowOff>53713</xdr:rowOff>
    </xdr:to>
    <xdr:cxnSp macro="">
      <xdr:nvCxnSpPr>
        <xdr:cNvPr id="232" name="直線コネクタ 231"/>
        <xdr:cNvCxnSpPr/>
      </xdr:nvCxnSpPr>
      <xdr:spPr>
        <a:xfrm>
          <a:off x="4546600" y="16855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141262</xdr:rowOff>
    </xdr:from>
    <xdr:ext cx="599010" cy="259045"/>
    <xdr:sp macro="" textlink="">
      <xdr:nvSpPr>
        <xdr:cNvPr id="233" name="扶助費最大値テキスト"/>
        <xdr:cNvSpPr txBox="1"/>
      </xdr:nvSpPr>
      <xdr:spPr>
        <a:xfrm>
          <a:off x="4686300" y="1540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23135</xdr:rowOff>
    </xdr:from>
    <xdr:to>
      <xdr:col>24</xdr:col>
      <xdr:colOff>152400</xdr:colOff>
      <xdr:row>91</xdr:row>
      <xdr:rowOff>23135</xdr:rowOff>
    </xdr:to>
    <xdr:cxnSp macro="">
      <xdr:nvCxnSpPr>
        <xdr:cNvPr id="234" name="直線コネクタ 233"/>
        <xdr:cNvCxnSpPr/>
      </xdr:nvCxnSpPr>
      <xdr:spPr>
        <a:xfrm>
          <a:off x="4546600" y="15625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27087</xdr:rowOff>
    </xdr:from>
    <xdr:to>
      <xdr:col>24</xdr:col>
      <xdr:colOff>63500</xdr:colOff>
      <xdr:row>92</xdr:row>
      <xdr:rowOff>133104</xdr:rowOff>
    </xdr:to>
    <xdr:cxnSp macro="">
      <xdr:nvCxnSpPr>
        <xdr:cNvPr id="235" name="直線コネクタ 234"/>
        <xdr:cNvCxnSpPr/>
      </xdr:nvCxnSpPr>
      <xdr:spPr>
        <a:xfrm flipV="1">
          <a:off x="3797300" y="15800487"/>
          <a:ext cx="838200" cy="10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90797</xdr:rowOff>
    </xdr:from>
    <xdr:ext cx="599010" cy="259045"/>
    <xdr:sp macro="" textlink="">
      <xdr:nvSpPr>
        <xdr:cNvPr id="236" name="扶助費平均値テキスト"/>
        <xdr:cNvSpPr txBox="1"/>
      </xdr:nvSpPr>
      <xdr:spPr>
        <a:xfrm>
          <a:off x="4686300" y="16207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112370</xdr:rowOff>
    </xdr:from>
    <xdr:to>
      <xdr:col>24</xdr:col>
      <xdr:colOff>114300</xdr:colOff>
      <xdr:row>95</xdr:row>
      <xdr:rowOff>42520</xdr:rowOff>
    </xdr:to>
    <xdr:sp macro="" textlink="">
      <xdr:nvSpPr>
        <xdr:cNvPr id="237" name="フローチャート: 判断 236"/>
        <xdr:cNvSpPr/>
      </xdr:nvSpPr>
      <xdr:spPr>
        <a:xfrm>
          <a:off x="45847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109710</xdr:rowOff>
    </xdr:from>
    <xdr:to>
      <xdr:col>19</xdr:col>
      <xdr:colOff>177800</xdr:colOff>
      <xdr:row>92</xdr:row>
      <xdr:rowOff>133104</xdr:rowOff>
    </xdr:to>
    <xdr:cxnSp macro="">
      <xdr:nvCxnSpPr>
        <xdr:cNvPr id="238" name="直線コネクタ 237"/>
        <xdr:cNvCxnSpPr/>
      </xdr:nvCxnSpPr>
      <xdr:spPr>
        <a:xfrm>
          <a:off x="2908300" y="15711660"/>
          <a:ext cx="889000" cy="19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35320</xdr:rowOff>
    </xdr:from>
    <xdr:to>
      <xdr:col>20</xdr:col>
      <xdr:colOff>38100</xdr:colOff>
      <xdr:row>95</xdr:row>
      <xdr:rowOff>136920</xdr:rowOff>
    </xdr:to>
    <xdr:sp macro="" textlink="">
      <xdr:nvSpPr>
        <xdr:cNvPr id="239" name="フローチャート: 判断 238"/>
        <xdr:cNvSpPr/>
      </xdr:nvSpPr>
      <xdr:spPr>
        <a:xfrm>
          <a:off x="3746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128047</xdr:rowOff>
    </xdr:from>
    <xdr:ext cx="534377" cy="259045"/>
    <xdr:sp macro="" textlink="">
      <xdr:nvSpPr>
        <xdr:cNvPr id="240" name="テキスト ボックス 239"/>
        <xdr:cNvSpPr txBox="1"/>
      </xdr:nvSpPr>
      <xdr:spPr>
        <a:xfrm>
          <a:off x="3530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109710</xdr:rowOff>
    </xdr:from>
    <xdr:to>
      <xdr:col>15</xdr:col>
      <xdr:colOff>50800</xdr:colOff>
      <xdr:row>93</xdr:row>
      <xdr:rowOff>47411</xdr:rowOff>
    </xdr:to>
    <xdr:cxnSp macro="">
      <xdr:nvCxnSpPr>
        <xdr:cNvPr id="241" name="直線コネクタ 240"/>
        <xdr:cNvCxnSpPr/>
      </xdr:nvCxnSpPr>
      <xdr:spPr>
        <a:xfrm flipV="1">
          <a:off x="2019300" y="15711660"/>
          <a:ext cx="889000" cy="28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95627</xdr:rowOff>
    </xdr:from>
    <xdr:to>
      <xdr:col>15</xdr:col>
      <xdr:colOff>101600</xdr:colOff>
      <xdr:row>95</xdr:row>
      <xdr:rowOff>25777</xdr:rowOff>
    </xdr:to>
    <xdr:sp macro="" textlink="">
      <xdr:nvSpPr>
        <xdr:cNvPr id="242" name="フローチャート: 判断 241"/>
        <xdr:cNvSpPr/>
      </xdr:nvSpPr>
      <xdr:spPr>
        <a:xfrm>
          <a:off x="2857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16904</xdr:rowOff>
    </xdr:from>
    <xdr:ext cx="599010" cy="259045"/>
    <xdr:sp macro="" textlink="">
      <xdr:nvSpPr>
        <xdr:cNvPr id="243" name="テキスト ボックス 242"/>
        <xdr:cNvSpPr txBox="1"/>
      </xdr:nvSpPr>
      <xdr:spPr>
        <a:xfrm>
          <a:off x="2608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23560</xdr:rowOff>
    </xdr:from>
    <xdr:to>
      <xdr:col>10</xdr:col>
      <xdr:colOff>114300</xdr:colOff>
      <xdr:row>93</xdr:row>
      <xdr:rowOff>47411</xdr:rowOff>
    </xdr:to>
    <xdr:cxnSp macro="">
      <xdr:nvCxnSpPr>
        <xdr:cNvPr id="244" name="直線コネクタ 243"/>
        <xdr:cNvCxnSpPr/>
      </xdr:nvCxnSpPr>
      <xdr:spPr>
        <a:xfrm>
          <a:off x="1130300" y="15968410"/>
          <a:ext cx="889000" cy="2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5624</xdr:rowOff>
    </xdr:from>
    <xdr:to>
      <xdr:col>10</xdr:col>
      <xdr:colOff>165100</xdr:colOff>
      <xdr:row>96</xdr:row>
      <xdr:rowOff>107224</xdr:rowOff>
    </xdr:to>
    <xdr:sp macro="" textlink="">
      <xdr:nvSpPr>
        <xdr:cNvPr id="245" name="フローチャート: 判断 244"/>
        <xdr:cNvSpPr/>
      </xdr:nvSpPr>
      <xdr:spPr>
        <a:xfrm>
          <a:off x="1968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98351</xdr:rowOff>
    </xdr:from>
    <xdr:ext cx="534377" cy="259045"/>
    <xdr:sp macro="" textlink="">
      <xdr:nvSpPr>
        <xdr:cNvPr id="246" name="テキスト ボックス 245"/>
        <xdr:cNvSpPr txBox="1"/>
      </xdr:nvSpPr>
      <xdr:spPr>
        <a:xfrm>
          <a:off x="1752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14235</xdr:rowOff>
    </xdr:from>
    <xdr:to>
      <xdr:col>6</xdr:col>
      <xdr:colOff>38100</xdr:colOff>
      <xdr:row>96</xdr:row>
      <xdr:rowOff>115835</xdr:rowOff>
    </xdr:to>
    <xdr:sp macro="" textlink="">
      <xdr:nvSpPr>
        <xdr:cNvPr id="247" name="フローチャート: 判断 246"/>
        <xdr:cNvSpPr/>
      </xdr:nvSpPr>
      <xdr:spPr>
        <a:xfrm>
          <a:off x="1079500" y="1647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106962</xdr:rowOff>
    </xdr:from>
    <xdr:ext cx="534377" cy="259045"/>
    <xdr:sp macro="" textlink="">
      <xdr:nvSpPr>
        <xdr:cNvPr id="248" name="テキスト ボックス 247"/>
        <xdr:cNvSpPr txBox="1"/>
      </xdr:nvSpPr>
      <xdr:spPr>
        <a:xfrm>
          <a:off x="863111" y="1656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147737</xdr:rowOff>
    </xdr:from>
    <xdr:to>
      <xdr:col>24</xdr:col>
      <xdr:colOff>114300</xdr:colOff>
      <xdr:row>92</xdr:row>
      <xdr:rowOff>77887</xdr:rowOff>
    </xdr:to>
    <xdr:sp macro="" textlink="">
      <xdr:nvSpPr>
        <xdr:cNvPr id="254" name="楕円 253"/>
        <xdr:cNvSpPr/>
      </xdr:nvSpPr>
      <xdr:spPr>
        <a:xfrm>
          <a:off x="4584700" y="1574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170614</xdr:rowOff>
    </xdr:from>
    <xdr:ext cx="599010" cy="259045"/>
    <xdr:sp macro="" textlink="">
      <xdr:nvSpPr>
        <xdr:cNvPr id="255" name="扶助費該当値テキスト"/>
        <xdr:cNvSpPr txBox="1"/>
      </xdr:nvSpPr>
      <xdr:spPr>
        <a:xfrm>
          <a:off x="4686300" y="1560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82304</xdr:rowOff>
    </xdr:from>
    <xdr:to>
      <xdr:col>20</xdr:col>
      <xdr:colOff>38100</xdr:colOff>
      <xdr:row>93</xdr:row>
      <xdr:rowOff>12454</xdr:rowOff>
    </xdr:to>
    <xdr:sp macro="" textlink="">
      <xdr:nvSpPr>
        <xdr:cNvPr id="256" name="楕円 255"/>
        <xdr:cNvSpPr/>
      </xdr:nvSpPr>
      <xdr:spPr>
        <a:xfrm>
          <a:off x="3746500" y="1585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28981</xdr:rowOff>
    </xdr:from>
    <xdr:ext cx="599010" cy="259045"/>
    <xdr:sp macro="" textlink="">
      <xdr:nvSpPr>
        <xdr:cNvPr id="257" name="テキスト ボックス 256"/>
        <xdr:cNvSpPr txBox="1"/>
      </xdr:nvSpPr>
      <xdr:spPr>
        <a:xfrm>
          <a:off x="3497795" y="15630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58910</xdr:rowOff>
    </xdr:from>
    <xdr:to>
      <xdr:col>15</xdr:col>
      <xdr:colOff>101600</xdr:colOff>
      <xdr:row>91</xdr:row>
      <xdr:rowOff>160510</xdr:rowOff>
    </xdr:to>
    <xdr:sp macro="" textlink="">
      <xdr:nvSpPr>
        <xdr:cNvPr id="258" name="楕円 257"/>
        <xdr:cNvSpPr/>
      </xdr:nvSpPr>
      <xdr:spPr>
        <a:xfrm>
          <a:off x="2857500" y="1566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5587</xdr:rowOff>
    </xdr:from>
    <xdr:ext cx="599010" cy="259045"/>
    <xdr:sp macro="" textlink="">
      <xdr:nvSpPr>
        <xdr:cNvPr id="259" name="テキスト ボックス 258"/>
        <xdr:cNvSpPr txBox="1"/>
      </xdr:nvSpPr>
      <xdr:spPr>
        <a:xfrm>
          <a:off x="2608795" y="15436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168061</xdr:rowOff>
    </xdr:from>
    <xdr:to>
      <xdr:col>10</xdr:col>
      <xdr:colOff>165100</xdr:colOff>
      <xdr:row>93</xdr:row>
      <xdr:rowOff>98211</xdr:rowOff>
    </xdr:to>
    <xdr:sp macro="" textlink="">
      <xdr:nvSpPr>
        <xdr:cNvPr id="260" name="楕円 259"/>
        <xdr:cNvSpPr/>
      </xdr:nvSpPr>
      <xdr:spPr>
        <a:xfrm>
          <a:off x="1968500" y="1594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114738</xdr:rowOff>
    </xdr:from>
    <xdr:ext cx="599010" cy="259045"/>
    <xdr:sp macro="" textlink="">
      <xdr:nvSpPr>
        <xdr:cNvPr id="261" name="テキスト ボックス 260"/>
        <xdr:cNvSpPr txBox="1"/>
      </xdr:nvSpPr>
      <xdr:spPr>
        <a:xfrm>
          <a:off x="1719795" y="15716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144210</xdr:rowOff>
    </xdr:from>
    <xdr:to>
      <xdr:col>6</xdr:col>
      <xdr:colOff>38100</xdr:colOff>
      <xdr:row>93</xdr:row>
      <xdr:rowOff>74360</xdr:rowOff>
    </xdr:to>
    <xdr:sp macro="" textlink="">
      <xdr:nvSpPr>
        <xdr:cNvPr id="262" name="楕円 261"/>
        <xdr:cNvSpPr/>
      </xdr:nvSpPr>
      <xdr:spPr>
        <a:xfrm>
          <a:off x="1079500" y="1591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90887</xdr:rowOff>
    </xdr:from>
    <xdr:ext cx="599010" cy="259045"/>
    <xdr:sp macro="" textlink="">
      <xdr:nvSpPr>
        <xdr:cNvPr id="263" name="テキスト ボックス 262"/>
        <xdr:cNvSpPr txBox="1"/>
      </xdr:nvSpPr>
      <xdr:spPr>
        <a:xfrm>
          <a:off x="830795" y="1569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119751</xdr:rowOff>
    </xdr:from>
    <xdr:to>
      <xdr:col>54</xdr:col>
      <xdr:colOff>189865</xdr:colOff>
      <xdr:row>37</xdr:row>
      <xdr:rowOff>164621</xdr:rowOff>
    </xdr:to>
    <xdr:cxnSp macro="">
      <xdr:nvCxnSpPr>
        <xdr:cNvPr id="287" name="直線コネクタ 286"/>
        <xdr:cNvCxnSpPr/>
      </xdr:nvCxnSpPr>
      <xdr:spPr>
        <a:xfrm flipV="1">
          <a:off x="10475595" y="5434701"/>
          <a:ext cx="1270" cy="107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168448</xdr:rowOff>
    </xdr:from>
    <xdr:ext cx="534377" cy="259045"/>
    <xdr:sp macro="" textlink="">
      <xdr:nvSpPr>
        <xdr:cNvPr id="288" name="補助費等最小値テキスト"/>
        <xdr:cNvSpPr txBox="1"/>
      </xdr:nvSpPr>
      <xdr:spPr>
        <a:xfrm>
          <a:off x="10528300" y="651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164621</xdr:rowOff>
    </xdr:from>
    <xdr:to>
      <xdr:col>55</xdr:col>
      <xdr:colOff>88900</xdr:colOff>
      <xdr:row>37</xdr:row>
      <xdr:rowOff>164621</xdr:rowOff>
    </xdr:to>
    <xdr:cxnSp macro="">
      <xdr:nvCxnSpPr>
        <xdr:cNvPr id="289" name="直線コネクタ 288"/>
        <xdr:cNvCxnSpPr/>
      </xdr:nvCxnSpPr>
      <xdr:spPr>
        <a:xfrm>
          <a:off x="10388600" y="6508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66428</xdr:rowOff>
    </xdr:from>
    <xdr:ext cx="599010" cy="259045"/>
    <xdr:sp macro="" textlink="">
      <xdr:nvSpPr>
        <xdr:cNvPr id="290" name="補助費等最大値テキスト"/>
        <xdr:cNvSpPr txBox="1"/>
      </xdr:nvSpPr>
      <xdr:spPr>
        <a:xfrm>
          <a:off x="10528300" y="520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119751</xdr:rowOff>
    </xdr:from>
    <xdr:to>
      <xdr:col>55</xdr:col>
      <xdr:colOff>88900</xdr:colOff>
      <xdr:row>31</xdr:row>
      <xdr:rowOff>119751</xdr:rowOff>
    </xdr:to>
    <xdr:cxnSp macro="">
      <xdr:nvCxnSpPr>
        <xdr:cNvPr id="291" name="直線コネクタ 290"/>
        <xdr:cNvCxnSpPr/>
      </xdr:nvCxnSpPr>
      <xdr:spPr>
        <a:xfrm>
          <a:off x="10388600" y="5434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111681</xdr:rowOff>
    </xdr:from>
    <xdr:to>
      <xdr:col>55</xdr:col>
      <xdr:colOff>0</xdr:colOff>
      <xdr:row>35</xdr:row>
      <xdr:rowOff>169749</xdr:rowOff>
    </xdr:to>
    <xdr:cxnSp macro="">
      <xdr:nvCxnSpPr>
        <xdr:cNvPr id="292" name="直線コネクタ 291"/>
        <xdr:cNvCxnSpPr/>
      </xdr:nvCxnSpPr>
      <xdr:spPr>
        <a:xfrm>
          <a:off x="9639300" y="6112431"/>
          <a:ext cx="838200" cy="5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63176</xdr:rowOff>
    </xdr:from>
    <xdr:ext cx="599010" cy="259045"/>
    <xdr:sp macro="" textlink="">
      <xdr:nvSpPr>
        <xdr:cNvPr id="293" name="補助費等平均値テキスト"/>
        <xdr:cNvSpPr txBox="1"/>
      </xdr:nvSpPr>
      <xdr:spPr>
        <a:xfrm>
          <a:off x="10528300" y="5892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40299</xdr:rowOff>
    </xdr:from>
    <xdr:to>
      <xdr:col>55</xdr:col>
      <xdr:colOff>50800</xdr:colOff>
      <xdr:row>35</xdr:row>
      <xdr:rowOff>141899</xdr:rowOff>
    </xdr:to>
    <xdr:sp macro="" textlink="">
      <xdr:nvSpPr>
        <xdr:cNvPr id="294" name="フローチャート: 判断 293"/>
        <xdr:cNvSpPr/>
      </xdr:nvSpPr>
      <xdr:spPr>
        <a:xfrm>
          <a:off x="10426700" y="604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111681</xdr:rowOff>
    </xdr:from>
    <xdr:to>
      <xdr:col>50</xdr:col>
      <xdr:colOff>114300</xdr:colOff>
      <xdr:row>36</xdr:row>
      <xdr:rowOff>14835</xdr:rowOff>
    </xdr:to>
    <xdr:cxnSp macro="">
      <xdr:nvCxnSpPr>
        <xdr:cNvPr id="295" name="直線コネクタ 294"/>
        <xdr:cNvCxnSpPr/>
      </xdr:nvCxnSpPr>
      <xdr:spPr>
        <a:xfrm flipV="1">
          <a:off x="8750300" y="6112431"/>
          <a:ext cx="889000" cy="7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50754</xdr:rowOff>
    </xdr:from>
    <xdr:to>
      <xdr:col>50</xdr:col>
      <xdr:colOff>165100</xdr:colOff>
      <xdr:row>35</xdr:row>
      <xdr:rowOff>152354</xdr:rowOff>
    </xdr:to>
    <xdr:sp macro="" textlink="">
      <xdr:nvSpPr>
        <xdr:cNvPr id="296" name="フローチャート: 判断 295"/>
        <xdr:cNvSpPr/>
      </xdr:nvSpPr>
      <xdr:spPr>
        <a:xfrm>
          <a:off x="9588500" y="605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168881</xdr:rowOff>
    </xdr:from>
    <xdr:ext cx="599010" cy="259045"/>
    <xdr:sp macro="" textlink="">
      <xdr:nvSpPr>
        <xdr:cNvPr id="297" name="テキスト ボックス 296"/>
        <xdr:cNvSpPr txBox="1"/>
      </xdr:nvSpPr>
      <xdr:spPr>
        <a:xfrm>
          <a:off x="9339795" y="582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122208</xdr:rowOff>
    </xdr:from>
    <xdr:to>
      <xdr:col>45</xdr:col>
      <xdr:colOff>177800</xdr:colOff>
      <xdr:row>36</xdr:row>
      <xdr:rowOff>14835</xdr:rowOff>
    </xdr:to>
    <xdr:cxnSp macro="">
      <xdr:nvCxnSpPr>
        <xdr:cNvPr id="298" name="直線コネクタ 297"/>
        <xdr:cNvCxnSpPr/>
      </xdr:nvCxnSpPr>
      <xdr:spPr>
        <a:xfrm>
          <a:off x="7861300" y="5780058"/>
          <a:ext cx="889000" cy="40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98177</xdr:rowOff>
    </xdr:from>
    <xdr:to>
      <xdr:col>46</xdr:col>
      <xdr:colOff>38100</xdr:colOff>
      <xdr:row>36</xdr:row>
      <xdr:rowOff>28327</xdr:rowOff>
    </xdr:to>
    <xdr:sp macro="" textlink="">
      <xdr:nvSpPr>
        <xdr:cNvPr id="299" name="フローチャート: 判断 298"/>
        <xdr:cNvSpPr/>
      </xdr:nvSpPr>
      <xdr:spPr>
        <a:xfrm>
          <a:off x="8699500" y="609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44854</xdr:rowOff>
    </xdr:from>
    <xdr:ext cx="599010" cy="259045"/>
    <xdr:sp macro="" textlink="">
      <xdr:nvSpPr>
        <xdr:cNvPr id="300" name="テキスト ボックス 299"/>
        <xdr:cNvSpPr txBox="1"/>
      </xdr:nvSpPr>
      <xdr:spPr>
        <a:xfrm>
          <a:off x="8450795" y="5874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122208</xdr:rowOff>
    </xdr:from>
    <xdr:to>
      <xdr:col>41</xdr:col>
      <xdr:colOff>50800</xdr:colOff>
      <xdr:row>37</xdr:row>
      <xdr:rowOff>59275</xdr:rowOff>
    </xdr:to>
    <xdr:cxnSp macro="">
      <xdr:nvCxnSpPr>
        <xdr:cNvPr id="301" name="直線コネクタ 300"/>
        <xdr:cNvCxnSpPr/>
      </xdr:nvCxnSpPr>
      <xdr:spPr>
        <a:xfrm flipV="1">
          <a:off x="6972300" y="5780058"/>
          <a:ext cx="889000" cy="62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83345</xdr:rowOff>
    </xdr:from>
    <xdr:to>
      <xdr:col>41</xdr:col>
      <xdr:colOff>101600</xdr:colOff>
      <xdr:row>34</xdr:row>
      <xdr:rowOff>13495</xdr:rowOff>
    </xdr:to>
    <xdr:sp macro="" textlink="">
      <xdr:nvSpPr>
        <xdr:cNvPr id="302" name="フローチャート: 判断 301"/>
        <xdr:cNvSpPr/>
      </xdr:nvSpPr>
      <xdr:spPr>
        <a:xfrm>
          <a:off x="7810500" y="574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4622</xdr:rowOff>
    </xdr:from>
    <xdr:ext cx="599010" cy="259045"/>
    <xdr:sp macro="" textlink="">
      <xdr:nvSpPr>
        <xdr:cNvPr id="303" name="テキスト ボックス 302"/>
        <xdr:cNvSpPr txBox="1"/>
      </xdr:nvSpPr>
      <xdr:spPr>
        <a:xfrm>
          <a:off x="7561795" y="5833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131039</xdr:rowOff>
    </xdr:from>
    <xdr:to>
      <xdr:col>36</xdr:col>
      <xdr:colOff>165100</xdr:colOff>
      <xdr:row>37</xdr:row>
      <xdr:rowOff>61189</xdr:rowOff>
    </xdr:to>
    <xdr:sp macro="" textlink="">
      <xdr:nvSpPr>
        <xdr:cNvPr id="304" name="フローチャート: 判断 303"/>
        <xdr:cNvSpPr/>
      </xdr:nvSpPr>
      <xdr:spPr>
        <a:xfrm>
          <a:off x="6921500" y="6303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77716</xdr:rowOff>
    </xdr:from>
    <xdr:ext cx="534377" cy="259045"/>
    <xdr:sp macro="" textlink="">
      <xdr:nvSpPr>
        <xdr:cNvPr id="305" name="テキスト ボックス 304"/>
        <xdr:cNvSpPr txBox="1"/>
      </xdr:nvSpPr>
      <xdr:spPr>
        <a:xfrm>
          <a:off x="6705111" y="6078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118949</xdr:rowOff>
    </xdr:from>
    <xdr:to>
      <xdr:col>55</xdr:col>
      <xdr:colOff>50800</xdr:colOff>
      <xdr:row>36</xdr:row>
      <xdr:rowOff>49099</xdr:rowOff>
    </xdr:to>
    <xdr:sp macro="" textlink="">
      <xdr:nvSpPr>
        <xdr:cNvPr id="311" name="楕円 310"/>
        <xdr:cNvSpPr/>
      </xdr:nvSpPr>
      <xdr:spPr>
        <a:xfrm>
          <a:off x="10426700" y="611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97376</xdr:rowOff>
    </xdr:from>
    <xdr:ext cx="599010" cy="259045"/>
    <xdr:sp macro="" textlink="">
      <xdr:nvSpPr>
        <xdr:cNvPr id="312" name="補助費等該当値テキスト"/>
        <xdr:cNvSpPr txBox="1"/>
      </xdr:nvSpPr>
      <xdr:spPr>
        <a:xfrm>
          <a:off x="10528300" y="6098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60881</xdr:rowOff>
    </xdr:from>
    <xdr:to>
      <xdr:col>50</xdr:col>
      <xdr:colOff>165100</xdr:colOff>
      <xdr:row>35</xdr:row>
      <xdr:rowOff>162481</xdr:rowOff>
    </xdr:to>
    <xdr:sp macro="" textlink="">
      <xdr:nvSpPr>
        <xdr:cNvPr id="313" name="楕円 312"/>
        <xdr:cNvSpPr/>
      </xdr:nvSpPr>
      <xdr:spPr>
        <a:xfrm>
          <a:off x="9588500" y="606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153608</xdr:rowOff>
    </xdr:from>
    <xdr:ext cx="599010" cy="259045"/>
    <xdr:sp macro="" textlink="">
      <xdr:nvSpPr>
        <xdr:cNvPr id="314" name="テキスト ボックス 313"/>
        <xdr:cNvSpPr txBox="1"/>
      </xdr:nvSpPr>
      <xdr:spPr>
        <a:xfrm>
          <a:off x="9339795" y="6154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135485</xdr:rowOff>
    </xdr:from>
    <xdr:to>
      <xdr:col>46</xdr:col>
      <xdr:colOff>38100</xdr:colOff>
      <xdr:row>36</xdr:row>
      <xdr:rowOff>65635</xdr:rowOff>
    </xdr:to>
    <xdr:sp macro="" textlink="">
      <xdr:nvSpPr>
        <xdr:cNvPr id="315" name="楕円 314"/>
        <xdr:cNvSpPr/>
      </xdr:nvSpPr>
      <xdr:spPr>
        <a:xfrm>
          <a:off x="8699500" y="613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56762</xdr:rowOff>
    </xdr:from>
    <xdr:ext cx="599010" cy="259045"/>
    <xdr:sp macro="" textlink="">
      <xdr:nvSpPr>
        <xdr:cNvPr id="316" name="テキスト ボックス 315"/>
        <xdr:cNvSpPr txBox="1"/>
      </xdr:nvSpPr>
      <xdr:spPr>
        <a:xfrm>
          <a:off x="8450795" y="6228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71408</xdr:rowOff>
    </xdr:from>
    <xdr:to>
      <xdr:col>41</xdr:col>
      <xdr:colOff>101600</xdr:colOff>
      <xdr:row>34</xdr:row>
      <xdr:rowOff>1558</xdr:rowOff>
    </xdr:to>
    <xdr:sp macro="" textlink="">
      <xdr:nvSpPr>
        <xdr:cNvPr id="317" name="楕円 316"/>
        <xdr:cNvSpPr/>
      </xdr:nvSpPr>
      <xdr:spPr>
        <a:xfrm>
          <a:off x="7810500" y="572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18085</xdr:rowOff>
    </xdr:from>
    <xdr:ext cx="599010" cy="259045"/>
    <xdr:sp macro="" textlink="">
      <xdr:nvSpPr>
        <xdr:cNvPr id="318" name="テキスト ボックス 317"/>
        <xdr:cNvSpPr txBox="1"/>
      </xdr:nvSpPr>
      <xdr:spPr>
        <a:xfrm>
          <a:off x="7561795" y="5504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8475</xdr:rowOff>
    </xdr:from>
    <xdr:to>
      <xdr:col>36</xdr:col>
      <xdr:colOff>165100</xdr:colOff>
      <xdr:row>37</xdr:row>
      <xdr:rowOff>110075</xdr:rowOff>
    </xdr:to>
    <xdr:sp macro="" textlink="">
      <xdr:nvSpPr>
        <xdr:cNvPr id="319" name="楕円 318"/>
        <xdr:cNvSpPr/>
      </xdr:nvSpPr>
      <xdr:spPr>
        <a:xfrm>
          <a:off x="6921500" y="635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101202</xdr:rowOff>
    </xdr:from>
    <xdr:ext cx="534377" cy="259045"/>
    <xdr:sp macro="" textlink="">
      <xdr:nvSpPr>
        <xdr:cNvPr id="320" name="テキスト ボックス 319"/>
        <xdr:cNvSpPr txBox="1"/>
      </xdr:nvSpPr>
      <xdr:spPr>
        <a:xfrm>
          <a:off x="6705111" y="644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104915</xdr:rowOff>
    </xdr:from>
    <xdr:to>
      <xdr:col>54</xdr:col>
      <xdr:colOff>189865</xdr:colOff>
      <xdr:row>58</xdr:row>
      <xdr:rowOff>69314</xdr:rowOff>
    </xdr:to>
    <xdr:cxnSp macro="">
      <xdr:nvCxnSpPr>
        <xdr:cNvPr id="344" name="直線コネクタ 343"/>
        <xdr:cNvCxnSpPr/>
      </xdr:nvCxnSpPr>
      <xdr:spPr>
        <a:xfrm flipV="1">
          <a:off x="10475595" y="8677415"/>
          <a:ext cx="1270" cy="133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73141</xdr:rowOff>
    </xdr:from>
    <xdr:ext cx="534377" cy="259045"/>
    <xdr:sp macro="" textlink="">
      <xdr:nvSpPr>
        <xdr:cNvPr id="345" name="普通建設事業費最小値テキスト"/>
        <xdr:cNvSpPr txBox="1"/>
      </xdr:nvSpPr>
      <xdr:spPr>
        <a:xfrm>
          <a:off x="10528300" y="1001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69314</xdr:rowOff>
    </xdr:from>
    <xdr:to>
      <xdr:col>55</xdr:col>
      <xdr:colOff>88900</xdr:colOff>
      <xdr:row>58</xdr:row>
      <xdr:rowOff>69314</xdr:rowOff>
    </xdr:to>
    <xdr:cxnSp macro="">
      <xdr:nvCxnSpPr>
        <xdr:cNvPr id="346" name="直線コネクタ 345"/>
        <xdr:cNvCxnSpPr/>
      </xdr:nvCxnSpPr>
      <xdr:spPr>
        <a:xfrm>
          <a:off x="10388600" y="10013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51592</xdr:rowOff>
    </xdr:from>
    <xdr:ext cx="599010" cy="259045"/>
    <xdr:sp macro="" textlink="">
      <xdr:nvSpPr>
        <xdr:cNvPr id="347" name="普通建設事業費最大値テキスト"/>
        <xdr:cNvSpPr txBox="1"/>
      </xdr:nvSpPr>
      <xdr:spPr>
        <a:xfrm>
          <a:off x="10528300" y="845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104915</xdr:rowOff>
    </xdr:from>
    <xdr:to>
      <xdr:col>55</xdr:col>
      <xdr:colOff>88900</xdr:colOff>
      <xdr:row>50</xdr:row>
      <xdr:rowOff>104915</xdr:rowOff>
    </xdr:to>
    <xdr:cxnSp macro="">
      <xdr:nvCxnSpPr>
        <xdr:cNvPr id="348" name="直線コネクタ 347"/>
        <xdr:cNvCxnSpPr/>
      </xdr:nvCxnSpPr>
      <xdr:spPr>
        <a:xfrm>
          <a:off x="10388600" y="8677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106076</xdr:rowOff>
    </xdr:from>
    <xdr:to>
      <xdr:col>55</xdr:col>
      <xdr:colOff>0</xdr:colOff>
      <xdr:row>56</xdr:row>
      <xdr:rowOff>82081</xdr:rowOff>
    </xdr:to>
    <xdr:cxnSp macro="">
      <xdr:nvCxnSpPr>
        <xdr:cNvPr id="349" name="直線コネクタ 348"/>
        <xdr:cNvCxnSpPr/>
      </xdr:nvCxnSpPr>
      <xdr:spPr>
        <a:xfrm>
          <a:off x="9639300" y="9535826"/>
          <a:ext cx="838200" cy="14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29939</xdr:rowOff>
    </xdr:from>
    <xdr:ext cx="599010" cy="259045"/>
    <xdr:sp macro="" textlink="">
      <xdr:nvSpPr>
        <xdr:cNvPr id="350" name="普通建設事業費平均値テキスト"/>
        <xdr:cNvSpPr txBox="1"/>
      </xdr:nvSpPr>
      <xdr:spPr>
        <a:xfrm>
          <a:off x="10528300" y="94596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7062</xdr:rowOff>
    </xdr:from>
    <xdr:to>
      <xdr:col>55</xdr:col>
      <xdr:colOff>50800</xdr:colOff>
      <xdr:row>56</xdr:row>
      <xdr:rowOff>108662</xdr:rowOff>
    </xdr:to>
    <xdr:sp macro="" textlink="">
      <xdr:nvSpPr>
        <xdr:cNvPr id="351" name="フローチャート: 判断 350"/>
        <xdr:cNvSpPr/>
      </xdr:nvSpPr>
      <xdr:spPr>
        <a:xfrm>
          <a:off x="10426700" y="960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106076</xdr:rowOff>
    </xdr:from>
    <xdr:to>
      <xdr:col>50</xdr:col>
      <xdr:colOff>114300</xdr:colOff>
      <xdr:row>57</xdr:row>
      <xdr:rowOff>143094</xdr:rowOff>
    </xdr:to>
    <xdr:cxnSp macro="">
      <xdr:nvCxnSpPr>
        <xdr:cNvPr id="352" name="直線コネクタ 351"/>
        <xdr:cNvCxnSpPr/>
      </xdr:nvCxnSpPr>
      <xdr:spPr>
        <a:xfrm flipV="1">
          <a:off x="8750300" y="9535826"/>
          <a:ext cx="889000" cy="37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35007</xdr:rowOff>
    </xdr:from>
    <xdr:to>
      <xdr:col>50</xdr:col>
      <xdr:colOff>165100</xdr:colOff>
      <xdr:row>56</xdr:row>
      <xdr:rowOff>136607</xdr:rowOff>
    </xdr:to>
    <xdr:sp macro="" textlink="">
      <xdr:nvSpPr>
        <xdr:cNvPr id="353" name="フローチャート: 判断 352"/>
        <xdr:cNvSpPr/>
      </xdr:nvSpPr>
      <xdr:spPr>
        <a:xfrm>
          <a:off x="9588500" y="963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127734</xdr:rowOff>
    </xdr:from>
    <xdr:ext cx="599010" cy="259045"/>
    <xdr:sp macro="" textlink="">
      <xdr:nvSpPr>
        <xdr:cNvPr id="354" name="テキスト ボックス 353"/>
        <xdr:cNvSpPr txBox="1"/>
      </xdr:nvSpPr>
      <xdr:spPr>
        <a:xfrm>
          <a:off x="9339795" y="9728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140896</xdr:rowOff>
    </xdr:from>
    <xdr:to>
      <xdr:col>45</xdr:col>
      <xdr:colOff>177800</xdr:colOff>
      <xdr:row>57</xdr:row>
      <xdr:rowOff>143094</xdr:rowOff>
    </xdr:to>
    <xdr:cxnSp macro="">
      <xdr:nvCxnSpPr>
        <xdr:cNvPr id="355" name="直線コネクタ 354"/>
        <xdr:cNvCxnSpPr/>
      </xdr:nvCxnSpPr>
      <xdr:spPr>
        <a:xfrm>
          <a:off x="7861300" y="9742096"/>
          <a:ext cx="889000" cy="173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70456</xdr:rowOff>
    </xdr:from>
    <xdr:to>
      <xdr:col>46</xdr:col>
      <xdr:colOff>38100</xdr:colOff>
      <xdr:row>57</xdr:row>
      <xdr:rowOff>606</xdr:rowOff>
    </xdr:to>
    <xdr:sp macro="" textlink="">
      <xdr:nvSpPr>
        <xdr:cNvPr id="356" name="フローチャート: 判断 355"/>
        <xdr:cNvSpPr/>
      </xdr:nvSpPr>
      <xdr:spPr>
        <a:xfrm>
          <a:off x="8699500" y="967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17133</xdr:rowOff>
    </xdr:from>
    <xdr:ext cx="599010" cy="259045"/>
    <xdr:sp macro="" textlink="">
      <xdr:nvSpPr>
        <xdr:cNvPr id="357" name="テキスト ボックス 356"/>
        <xdr:cNvSpPr txBox="1"/>
      </xdr:nvSpPr>
      <xdr:spPr>
        <a:xfrm>
          <a:off x="8450795" y="944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133547</xdr:rowOff>
    </xdr:from>
    <xdr:to>
      <xdr:col>41</xdr:col>
      <xdr:colOff>50800</xdr:colOff>
      <xdr:row>56</xdr:row>
      <xdr:rowOff>140896</xdr:rowOff>
    </xdr:to>
    <xdr:cxnSp macro="">
      <xdr:nvCxnSpPr>
        <xdr:cNvPr id="358" name="直線コネクタ 357"/>
        <xdr:cNvCxnSpPr/>
      </xdr:nvCxnSpPr>
      <xdr:spPr>
        <a:xfrm>
          <a:off x="6972300" y="9734747"/>
          <a:ext cx="889000" cy="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49650</xdr:rowOff>
    </xdr:from>
    <xdr:to>
      <xdr:col>41</xdr:col>
      <xdr:colOff>101600</xdr:colOff>
      <xdr:row>56</xdr:row>
      <xdr:rowOff>151250</xdr:rowOff>
    </xdr:to>
    <xdr:sp macro="" textlink="">
      <xdr:nvSpPr>
        <xdr:cNvPr id="359" name="フローチャート: 判断 358"/>
        <xdr:cNvSpPr/>
      </xdr:nvSpPr>
      <xdr:spPr>
        <a:xfrm>
          <a:off x="7810500" y="96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167777</xdr:rowOff>
    </xdr:from>
    <xdr:ext cx="599010" cy="259045"/>
    <xdr:sp macro="" textlink="">
      <xdr:nvSpPr>
        <xdr:cNvPr id="360" name="テキスト ボックス 359"/>
        <xdr:cNvSpPr txBox="1"/>
      </xdr:nvSpPr>
      <xdr:spPr>
        <a:xfrm>
          <a:off x="7561795" y="942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76148</xdr:rowOff>
    </xdr:from>
    <xdr:to>
      <xdr:col>36</xdr:col>
      <xdr:colOff>165100</xdr:colOff>
      <xdr:row>57</xdr:row>
      <xdr:rowOff>6298</xdr:rowOff>
    </xdr:to>
    <xdr:sp macro="" textlink="">
      <xdr:nvSpPr>
        <xdr:cNvPr id="361" name="フローチャート: 判断 360"/>
        <xdr:cNvSpPr/>
      </xdr:nvSpPr>
      <xdr:spPr>
        <a:xfrm>
          <a:off x="6921500" y="967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22825</xdr:rowOff>
    </xdr:from>
    <xdr:ext cx="599010" cy="259045"/>
    <xdr:sp macro="" textlink="">
      <xdr:nvSpPr>
        <xdr:cNvPr id="362" name="テキスト ボックス 361"/>
        <xdr:cNvSpPr txBox="1"/>
      </xdr:nvSpPr>
      <xdr:spPr>
        <a:xfrm>
          <a:off x="6672795" y="945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31281</xdr:rowOff>
    </xdr:from>
    <xdr:to>
      <xdr:col>55</xdr:col>
      <xdr:colOff>50800</xdr:colOff>
      <xdr:row>56</xdr:row>
      <xdr:rowOff>132881</xdr:rowOff>
    </xdr:to>
    <xdr:sp macro="" textlink="">
      <xdr:nvSpPr>
        <xdr:cNvPr id="368" name="楕円 367"/>
        <xdr:cNvSpPr/>
      </xdr:nvSpPr>
      <xdr:spPr>
        <a:xfrm>
          <a:off x="10426700" y="963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9708</xdr:rowOff>
    </xdr:from>
    <xdr:ext cx="599010" cy="259045"/>
    <xdr:sp macro="" textlink="">
      <xdr:nvSpPr>
        <xdr:cNvPr id="369" name="普通建設事業費該当値テキスト"/>
        <xdr:cNvSpPr txBox="1"/>
      </xdr:nvSpPr>
      <xdr:spPr>
        <a:xfrm>
          <a:off x="10528300" y="961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55276</xdr:rowOff>
    </xdr:from>
    <xdr:to>
      <xdr:col>50</xdr:col>
      <xdr:colOff>165100</xdr:colOff>
      <xdr:row>55</xdr:row>
      <xdr:rowOff>156876</xdr:rowOff>
    </xdr:to>
    <xdr:sp macro="" textlink="">
      <xdr:nvSpPr>
        <xdr:cNvPr id="370" name="楕円 369"/>
        <xdr:cNvSpPr/>
      </xdr:nvSpPr>
      <xdr:spPr>
        <a:xfrm>
          <a:off x="9588500" y="948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1953</xdr:rowOff>
    </xdr:from>
    <xdr:ext cx="599010" cy="259045"/>
    <xdr:sp macro="" textlink="">
      <xdr:nvSpPr>
        <xdr:cNvPr id="371" name="テキスト ボックス 370"/>
        <xdr:cNvSpPr txBox="1"/>
      </xdr:nvSpPr>
      <xdr:spPr>
        <a:xfrm>
          <a:off x="9339795" y="926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92294</xdr:rowOff>
    </xdr:from>
    <xdr:to>
      <xdr:col>46</xdr:col>
      <xdr:colOff>38100</xdr:colOff>
      <xdr:row>58</xdr:row>
      <xdr:rowOff>22444</xdr:rowOff>
    </xdr:to>
    <xdr:sp macro="" textlink="">
      <xdr:nvSpPr>
        <xdr:cNvPr id="372" name="楕円 371"/>
        <xdr:cNvSpPr/>
      </xdr:nvSpPr>
      <xdr:spPr>
        <a:xfrm>
          <a:off x="8699500" y="986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13571</xdr:rowOff>
    </xdr:from>
    <xdr:ext cx="534377" cy="259045"/>
    <xdr:sp macro="" textlink="">
      <xdr:nvSpPr>
        <xdr:cNvPr id="373" name="テキスト ボックス 372"/>
        <xdr:cNvSpPr txBox="1"/>
      </xdr:nvSpPr>
      <xdr:spPr>
        <a:xfrm>
          <a:off x="8483111" y="995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90096</xdr:rowOff>
    </xdr:from>
    <xdr:to>
      <xdr:col>41</xdr:col>
      <xdr:colOff>101600</xdr:colOff>
      <xdr:row>57</xdr:row>
      <xdr:rowOff>20246</xdr:rowOff>
    </xdr:to>
    <xdr:sp macro="" textlink="">
      <xdr:nvSpPr>
        <xdr:cNvPr id="374" name="楕円 373"/>
        <xdr:cNvSpPr/>
      </xdr:nvSpPr>
      <xdr:spPr>
        <a:xfrm>
          <a:off x="7810500" y="969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11373</xdr:rowOff>
    </xdr:from>
    <xdr:ext cx="599010" cy="259045"/>
    <xdr:sp macro="" textlink="">
      <xdr:nvSpPr>
        <xdr:cNvPr id="375" name="テキスト ボックス 374"/>
        <xdr:cNvSpPr txBox="1"/>
      </xdr:nvSpPr>
      <xdr:spPr>
        <a:xfrm>
          <a:off x="7561795" y="978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82747</xdr:rowOff>
    </xdr:from>
    <xdr:to>
      <xdr:col>36</xdr:col>
      <xdr:colOff>165100</xdr:colOff>
      <xdr:row>57</xdr:row>
      <xdr:rowOff>12897</xdr:rowOff>
    </xdr:to>
    <xdr:sp macro="" textlink="">
      <xdr:nvSpPr>
        <xdr:cNvPr id="376" name="楕円 375"/>
        <xdr:cNvSpPr/>
      </xdr:nvSpPr>
      <xdr:spPr>
        <a:xfrm>
          <a:off x="6921500" y="968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4024</xdr:rowOff>
    </xdr:from>
    <xdr:ext cx="599010" cy="259045"/>
    <xdr:sp macro="" textlink="">
      <xdr:nvSpPr>
        <xdr:cNvPr id="377" name="テキスト ボックス 376"/>
        <xdr:cNvSpPr txBox="1"/>
      </xdr:nvSpPr>
      <xdr:spPr>
        <a:xfrm>
          <a:off x="6672795" y="9776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92111</xdr:rowOff>
    </xdr:from>
    <xdr:to>
      <xdr:col>54</xdr:col>
      <xdr:colOff>189865</xdr:colOff>
      <xdr:row>78</xdr:row>
      <xdr:rowOff>25400</xdr:rowOff>
    </xdr:to>
    <xdr:cxnSp macro="">
      <xdr:nvCxnSpPr>
        <xdr:cNvPr id="397" name="直線コネクタ 396"/>
        <xdr:cNvCxnSpPr/>
      </xdr:nvCxnSpPr>
      <xdr:spPr>
        <a:xfrm flipV="1">
          <a:off x="10475595" y="12093611"/>
          <a:ext cx="1270" cy="1304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8" name="普通建設事業費 （ うち新規整備　）最小値テキスト"/>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9" name="直線コネクタ 398"/>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38788</xdr:rowOff>
    </xdr:from>
    <xdr:ext cx="599010" cy="259045"/>
    <xdr:sp macro="" textlink="">
      <xdr:nvSpPr>
        <xdr:cNvPr id="400" name="普通建設事業費 （ うち新規整備　）最大値テキスト"/>
        <xdr:cNvSpPr txBox="1"/>
      </xdr:nvSpPr>
      <xdr:spPr>
        <a:xfrm>
          <a:off x="10528300" y="1186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92111</xdr:rowOff>
    </xdr:from>
    <xdr:to>
      <xdr:col>55</xdr:col>
      <xdr:colOff>88900</xdr:colOff>
      <xdr:row>70</xdr:row>
      <xdr:rowOff>92111</xdr:rowOff>
    </xdr:to>
    <xdr:cxnSp macro="">
      <xdr:nvCxnSpPr>
        <xdr:cNvPr id="401" name="直線コネクタ 400"/>
        <xdr:cNvCxnSpPr/>
      </xdr:nvCxnSpPr>
      <xdr:spPr>
        <a:xfrm>
          <a:off x="10388600" y="120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55604</xdr:rowOff>
    </xdr:from>
    <xdr:to>
      <xdr:col>55</xdr:col>
      <xdr:colOff>0</xdr:colOff>
      <xdr:row>77</xdr:row>
      <xdr:rowOff>151605</xdr:rowOff>
    </xdr:to>
    <xdr:cxnSp macro="">
      <xdr:nvCxnSpPr>
        <xdr:cNvPr id="402" name="直線コネクタ 401"/>
        <xdr:cNvCxnSpPr/>
      </xdr:nvCxnSpPr>
      <xdr:spPr>
        <a:xfrm flipV="1">
          <a:off x="9639300" y="13257254"/>
          <a:ext cx="838200" cy="9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146845</xdr:rowOff>
    </xdr:from>
    <xdr:ext cx="534377" cy="259045"/>
    <xdr:sp macro="" textlink="">
      <xdr:nvSpPr>
        <xdr:cNvPr id="403" name="普通建設事業費 （ うち新規整備　）平均値テキスト"/>
        <xdr:cNvSpPr txBox="1"/>
      </xdr:nvSpPr>
      <xdr:spPr>
        <a:xfrm>
          <a:off x="10528300" y="130055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123968</xdr:rowOff>
    </xdr:from>
    <xdr:to>
      <xdr:col>55</xdr:col>
      <xdr:colOff>50800</xdr:colOff>
      <xdr:row>77</xdr:row>
      <xdr:rowOff>54118</xdr:rowOff>
    </xdr:to>
    <xdr:sp macro="" textlink="">
      <xdr:nvSpPr>
        <xdr:cNvPr id="404" name="フローチャート: 判断 403"/>
        <xdr:cNvSpPr/>
      </xdr:nvSpPr>
      <xdr:spPr>
        <a:xfrm>
          <a:off x="10426700" y="1315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121011</xdr:rowOff>
    </xdr:from>
    <xdr:to>
      <xdr:col>50</xdr:col>
      <xdr:colOff>114300</xdr:colOff>
      <xdr:row>77</xdr:row>
      <xdr:rowOff>151605</xdr:rowOff>
    </xdr:to>
    <xdr:cxnSp macro="">
      <xdr:nvCxnSpPr>
        <xdr:cNvPr id="405" name="直線コネクタ 404"/>
        <xdr:cNvCxnSpPr/>
      </xdr:nvCxnSpPr>
      <xdr:spPr>
        <a:xfrm>
          <a:off x="8750300" y="13322661"/>
          <a:ext cx="889000" cy="3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115229</xdr:rowOff>
    </xdr:from>
    <xdr:to>
      <xdr:col>50</xdr:col>
      <xdr:colOff>165100</xdr:colOff>
      <xdr:row>77</xdr:row>
      <xdr:rowOff>45379</xdr:rowOff>
    </xdr:to>
    <xdr:sp macro="" textlink="">
      <xdr:nvSpPr>
        <xdr:cNvPr id="406" name="フローチャート: 判断 405"/>
        <xdr:cNvSpPr/>
      </xdr:nvSpPr>
      <xdr:spPr>
        <a:xfrm>
          <a:off x="9588500" y="1314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61906</xdr:rowOff>
    </xdr:from>
    <xdr:ext cx="534377" cy="259045"/>
    <xdr:sp macro="" textlink="">
      <xdr:nvSpPr>
        <xdr:cNvPr id="407" name="テキスト ボックス 406"/>
        <xdr:cNvSpPr txBox="1"/>
      </xdr:nvSpPr>
      <xdr:spPr>
        <a:xfrm>
          <a:off x="9372111" y="1292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121011</xdr:rowOff>
    </xdr:from>
    <xdr:to>
      <xdr:col>45</xdr:col>
      <xdr:colOff>177800</xdr:colOff>
      <xdr:row>77</xdr:row>
      <xdr:rowOff>150467</xdr:rowOff>
    </xdr:to>
    <xdr:cxnSp macro="">
      <xdr:nvCxnSpPr>
        <xdr:cNvPr id="408" name="直線コネクタ 407"/>
        <xdr:cNvCxnSpPr/>
      </xdr:nvCxnSpPr>
      <xdr:spPr>
        <a:xfrm flipV="1">
          <a:off x="7861300" y="13322661"/>
          <a:ext cx="889000" cy="2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151668</xdr:rowOff>
    </xdr:from>
    <xdr:to>
      <xdr:col>46</xdr:col>
      <xdr:colOff>38100</xdr:colOff>
      <xdr:row>77</xdr:row>
      <xdr:rowOff>81818</xdr:rowOff>
    </xdr:to>
    <xdr:sp macro="" textlink="">
      <xdr:nvSpPr>
        <xdr:cNvPr id="409" name="フローチャート: 判断 408"/>
        <xdr:cNvSpPr/>
      </xdr:nvSpPr>
      <xdr:spPr>
        <a:xfrm>
          <a:off x="8699500" y="1318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98344</xdr:rowOff>
    </xdr:from>
    <xdr:ext cx="534377" cy="259045"/>
    <xdr:sp macro="" textlink="">
      <xdr:nvSpPr>
        <xdr:cNvPr id="410" name="テキスト ボックス 409"/>
        <xdr:cNvSpPr txBox="1"/>
      </xdr:nvSpPr>
      <xdr:spPr>
        <a:xfrm>
          <a:off x="8483111" y="1295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40070</xdr:rowOff>
    </xdr:from>
    <xdr:to>
      <xdr:col>41</xdr:col>
      <xdr:colOff>50800</xdr:colOff>
      <xdr:row>77</xdr:row>
      <xdr:rowOff>150467</xdr:rowOff>
    </xdr:to>
    <xdr:cxnSp macro="">
      <xdr:nvCxnSpPr>
        <xdr:cNvPr id="411" name="直線コネクタ 410"/>
        <xdr:cNvCxnSpPr/>
      </xdr:nvCxnSpPr>
      <xdr:spPr>
        <a:xfrm>
          <a:off x="6972300" y="13241720"/>
          <a:ext cx="889000" cy="110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167145</xdr:rowOff>
    </xdr:from>
    <xdr:to>
      <xdr:col>41</xdr:col>
      <xdr:colOff>101600</xdr:colOff>
      <xdr:row>77</xdr:row>
      <xdr:rowOff>97295</xdr:rowOff>
    </xdr:to>
    <xdr:sp macro="" textlink="">
      <xdr:nvSpPr>
        <xdr:cNvPr id="412" name="フローチャート: 判断 411"/>
        <xdr:cNvSpPr/>
      </xdr:nvSpPr>
      <xdr:spPr>
        <a:xfrm>
          <a:off x="7810500" y="131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113822</xdr:rowOff>
    </xdr:from>
    <xdr:ext cx="534377" cy="259045"/>
    <xdr:sp macro="" textlink="">
      <xdr:nvSpPr>
        <xdr:cNvPr id="413" name="テキスト ボックス 412"/>
        <xdr:cNvSpPr txBox="1"/>
      </xdr:nvSpPr>
      <xdr:spPr>
        <a:xfrm>
          <a:off x="7594111" y="1297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148805</xdr:rowOff>
    </xdr:from>
    <xdr:to>
      <xdr:col>36</xdr:col>
      <xdr:colOff>165100</xdr:colOff>
      <xdr:row>77</xdr:row>
      <xdr:rowOff>78955</xdr:rowOff>
    </xdr:to>
    <xdr:sp macro="" textlink="">
      <xdr:nvSpPr>
        <xdr:cNvPr id="414" name="フローチャート: 判断 413"/>
        <xdr:cNvSpPr/>
      </xdr:nvSpPr>
      <xdr:spPr>
        <a:xfrm>
          <a:off x="6921500" y="131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95482</xdr:rowOff>
    </xdr:from>
    <xdr:ext cx="534377" cy="259045"/>
    <xdr:sp macro="" textlink="">
      <xdr:nvSpPr>
        <xdr:cNvPr id="415" name="テキスト ボックス 414"/>
        <xdr:cNvSpPr txBox="1"/>
      </xdr:nvSpPr>
      <xdr:spPr>
        <a:xfrm>
          <a:off x="6705111" y="1295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4804</xdr:rowOff>
    </xdr:from>
    <xdr:to>
      <xdr:col>55</xdr:col>
      <xdr:colOff>50800</xdr:colOff>
      <xdr:row>77</xdr:row>
      <xdr:rowOff>106404</xdr:rowOff>
    </xdr:to>
    <xdr:sp macro="" textlink="">
      <xdr:nvSpPr>
        <xdr:cNvPr id="421" name="楕円 420"/>
        <xdr:cNvSpPr/>
      </xdr:nvSpPr>
      <xdr:spPr>
        <a:xfrm>
          <a:off x="10426700" y="1320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154681</xdr:rowOff>
    </xdr:from>
    <xdr:ext cx="534377" cy="259045"/>
    <xdr:sp macro="" textlink="">
      <xdr:nvSpPr>
        <xdr:cNvPr id="422" name="普通建設事業費 （ うち新規整備　）該当値テキスト"/>
        <xdr:cNvSpPr txBox="1"/>
      </xdr:nvSpPr>
      <xdr:spPr>
        <a:xfrm>
          <a:off x="10528300" y="1318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100805</xdr:rowOff>
    </xdr:from>
    <xdr:to>
      <xdr:col>50</xdr:col>
      <xdr:colOff>165100</xdr:colOff>
      <xdr:row>78</xdr:row>
      <xdr:rowOff>30955</xdr:rowOff>
    </xdr:to>
    <xdr:sp macro="" textlink="">
      <xdr:nvSpPr>
        <xdr:cNvPr id="423" name="楕円 422"/>
        <xdr:cNvSpPr/>
      </xdr:nvSpPr>
      <xdr:spPr>
        <a:xfrm>
          <a:off x="9588500" y="1330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22082</xdr:rowOff>
    </xdr:from>
    <xdr:ext cx="469744" cy="259045"/>
    <xdr:sp macro="" textlink="">
      <xdr:nvSpPr>
        <xdr:cNvPr id="424" name="テキスト ボックス 423"/>
        <xdr:cNvSpPr txBox="1"/>
      </xdr:nvSpPr>
      <xdr:spPr>
        <a:xfrm>
          <a:off x="9404428" y="1339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70211</xdr:rowOff>
    </xdr:from>
    <xdr:to>
      <xdr:col>46</xdr:col>
      <xdr:colOff>38100</xdr:colOff>
      <xdr:row>78</xdr:row>
      <xdr:rowOff>361</xdr:rowOff>
    </xdr:to>
    <xdr:sp macro="" textlink="">
      <xdr:nvSpPr>
        <xdr:cNvPr id="425" name="楕円 424"/>
        <xdr:cNvSpPr/>
      </xdr:nvSpPr>
      <xdr:spPr>
        <a:xfrm>
          <a:off x="8699500" y="1327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162938</xdr:rowOff>
    </xdr:from>
    <xdr:ext cx="534377" cy="259045"/>
    <xdr:sp macro="" textlink="">
      <xdr:nvSpPr>
        <xdr:cNvPr id="426" name="テキスト ボックス 425"/>
        <xdr:cNvSpPr txBox="1"/>
      </xdr:nvSpPr>
      <xdr:spPr>
        <a:xfrm>
          <a:off x="8483111" y="1336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99667</xdr:rowOff>
    </xdr:from>
    <xdr:to>
      <xdr:col>41</xdr:col>
      <xdr:colOff>101600</xdr:colOff>
      <xdr:row>78</xdr:row>
      <xdr:rowOff>29817</xdr:rowOff>
    </xdr:to>
    <xdr:sp macro="" textlink="">
      <xdr:nvSpPr>
        <xdr:cNvPr id="427" name="楕円 426"/>
        <xdr:cNvSpPr/>
      </xdr:nvSpPr>
      <xdr:spPr>
        <a:xfrm>
          <a:off x="7810500" y="1330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20944</xdr:rowOff>
    </xdr:from>
    <xdr:ext cx="469744" cy="259045"/>
    <xdr:sp macro="" textlink="">
      <xdr:nvSpPr>
        <xdr:cNvPr id="428" name="テキスト ボックス 427"/>
        <xdr:cNvSpPr txBox="1"/>
      </xdr:nvSpPr>
      <xdr:spPr>
        <a:xfrm>
          <a:off x="7626428" y="1339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160720</xdr:rowOff>
    </xdr:from>
    <xdr:to>
      <xdr:col>36</xdr:col>
      <xdr:colOff>165100</xdr:colOff>
      <xdr:row>77</xdr:row>
      <xdr:rowOff>90870</xdr:rowOff>
    </xdr:to>
    <xdr:sp macro="" textlink="">
      <xdr:nvSpPr>
        <xdr:cNvPr id="429" name="楕円 428"/>
        <xdr:cNvSpPr/>
      </xdr:nvSpPr>
      <xdr:spPr>
        <a:xfrm>
          <a:off x="6921500" y="131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81997</xdr:rowOff>
    </xdr:from>
    <xdr:ext cx="534377" cy="259045"/>
    <xdr:sp macro="" textlink="">
      <xdr:nvSpPr>
        <xdr:cNvPr id="430" name="テキスト ボックス 429"/>
        <xdr:cNvSpPr txBox="1"/>
      </xdr:nvSpPr>
      <xdr:spPr>
        <a:xfrm>
          <a:off x="6705111" y="1328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25912</xdr:rowOff>
    </xdr:from>
    <xdr:to>
      <xdr:col>54</xdr:col>
      <xdr:colOff>189865</xdr:colOff>
      <xdr:row>98</xdr:row>
      <xdr:rowOff>104970</xdr:rowOff>
    </xdr:to>
    <xdr:cxnSp macro="">
      <xdr:nvCxnSpPr>
        <xdr:cNvPr id="452" name="直線コネクタ 451"/>
        <xdr:cNvCxnSpPr/>
      </xdr:nvCxnSpPr>
      <xdr:spPr>
        <a:xfrm flipV="1">
          <a:off x="10475595" y="15627862"/>
          <a:ext cx="1270" cy="1279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108797</xdr:rowOff>
    </xdr:from>
    <xdr:ext cx="469744" cy="259045"/>
    <xdr:sp macro="" textlink="">
      <xdr:nvSpPr>
        <xdr:cNvPr id="453" name="普通建設事業費 （ うち更新整備　）最小値テキスト"/>
        <xdr:cNvSpPr txBox="1"/>
      </xdr:nvSpPr>
      <xdr:spPr>
        <a:xfrm>
          <a:off x="10528300" y="1691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104970</xdr:rowOff>
    </xdr:from>
    <xdr:to>
      <xdr:col>55</xdr:col>
      <xdr:colOff>88900</xdr:colOff>
      <xdr:row>98</xdr:row>
      <xdr:rowOff>104970</xdr:rowOff>
    </xdr:to>
    <xdr:cxnSp macro="">
      <xdr:nvCxnSpPr>
        <xdr:cNvPr id="454" name="直線コネクタ 453"/>
        <xdr:cNvCxnSpPr/>
      </xdr:nvCxnSpPr>
      <xdr:spPr>
        <a:xfrm>
          <a:off x="10388600" y="1690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144039</xdr:rowOff>
    </xdr:from>
    <xdr:ext cx="599010" cy="259045"/>
    <xdr:sp macro="" textlink="">
      <xdr:nvSpPr>
        <xdr:cNvPr id="455" name="普通建設事業費 （ うち更新整備　）最大値テキスト"/>
        <xdr:cNvSpPr txBox="1"/>
      </xdr:nvSpPr>
      <xdr:spPr>
        <a:xfrm>
          <a:off x="10528300" y="15403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25912</xdr:rowOff>
    </xdr:from>
    <xdr:to>
      <xdr:col>55</xdr:col>
      <xdr:colOff>88900</xdr:colOff>
      <xdr:row>91</xdr:row>
      <xdr:rowOff>25912</xdr:rowOff>
    </xdr:to>
    <xdr:cxnSp macro="">
      <xdr:nvCxnSpPr>
        <xdr:cNvPr id="456" name="直線コネクタ 455"/>
        <xdr:cNvCxnSpPr/>
      </xdr:nvCxnSpPr>
      <xdr:spPr>
        <a:xfrm>
          <a:off x="10388600" y="15627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158102</xdr:rowOff>
    </xdr:from>
    <xdr:to>
      <xdr:col>55</xdr:col>
      <xdr:colOff>0</xdr:colOff>
      <xdr:row>96</xdr:row>
      <xdr:rowOff>64824</xdr:rowOff>
    </xdr:to>
    <xdr:cxnSp macro="">
      <xdr:nvCxnSpPr>
        <xdr:cNvPr id="457" name="直線コネクタ 456"/>
        <xdr:cNvCxnSpPr/>
      </xdr:nvCxnSpPr>
      <xdr:spPr>
        <a:xfrm>
          <a:off x="9639300" y="16274402"/>
          <a:ext cx="838200" cy="24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59907</xdr:rowOff>
    </xdr:from>
    <xdr:ext cx="534377" cy="259045"/>
    <xdr:sp macro="" textlink="">
      <xdr:nvSpPr>
        <xdr:cNvPr id="458" name="普通建設事業費 （ うち更新整備　）平均値テキスト"/>
        <xdr:cNvSpPr txBox="1"/>
      </xdr:nvSpPr>
      <xdr:spPr>
        <a:xfrm>
          <a:off x="10528300" y="16519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81480</xdr:rowOff>
    </xdr:from>
    <xdr:to>
      <xdr:col>55</xdr:col>
      <xdr:colOff>50800</xdr:colOff>
      <xdr:row>97</xdr:row>
      <xdr:rowOff>11630</xdr:rowOff>
    </xdr:to>
    <xdr:sp macro="" textlink="">
      <xdr:nvSpPr>
        <xdr:cNvPr id="459" name="フローチャート: 判断 458"/>
        <xdr:cNvSpPr/>
      </xdr:nvSpPr>
      <xdr:spPr>
        <a:xfrm>
          <a:off x="10426700" y="1654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158102</xdr:rowOff>
    </xdr:from>
    <xdr:to>
      <xdr:col>50</xdr:col>
      <xdr:colOff>114300</xdr:colOff>
      <xdr:row>97</xdr:row>
      <xdr:rowOff>111880</xdr:rowOff>
    </xdr:to>
    <xdr:cxnSp macro="">
      <xdr:nvCxnSpPr>
        <xdr:cNvPr id="460" name="直線コネクタ 459"/>
        <xdr:cNvCxnSpPr/>
      </xdr:nvCxnSpPr>
      <xdr:spPr>
        <a:xfrm flipV="1">
          <a:off x="8750300" y="16274402"/>
          <a:ext cx="889000" cy="46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123337</xdr:rowOff>
    </xdr:from>
    <xdr:to>
      <xdr:col>50</xdr:col>
      <xdr:colOff>165100</xdr:colOff>
      <xdr:row>97</xdr:row>
      <xdr:rowOff>53487</xdr:rowOff>
    </xdr:to>
    <xdr:sp macro="" textlink="">
      <xdr:nvSpPr>
        <xdr:cNvPr id="461" name="フローチャート: 判断 460"/>
        <xdr:cNvSpPr/>
      </xdr:nvSpPr>
      <xdr:spPr>
        <a:xfrm>
          <a:off x="9588500" y="1658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44614</xdr:rowOff>
    </xdr:from>
    <xdr:ext cx="534377" cy="259045"/>
    <xdr:sp macro="" textlink="">
      <xdr:nvSpPr>
        <xdr:cNvPr id="462" name="テキスト ボックス 461"/>
        <xdr:cNvSpPr txBox="1"/>
      </xdr:nvSpPr>
      <xdr:spPr>
        <a:xfrm>
          <a:off x="9372111" y="1667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62685</xdr:rowOff>
    </xdr:from>
    <xdr:to>
      <xdr:col>45</xdr:col>
      <xdr:colOff>177800</xdr:colOff>
      <xdr:row>97</xdr:row>
      <xdr:rowOff>111880</xdr:rowOff>
    </xdr:to>
    <xdr:cxnSp macro="">
      <xdr:nvCxnSpPr>
        <xdr:cNvPr id="463" name="直線コネクタ 462"/>
        <xdr:cNvCxnSpPr/>
      </xdr:nvCxnSpPr>
      <xdr:spPr>
        <a:xfrm>
          <a:off x="7861300" y="16521885"/>
          <a:ext cx="889000" cy="22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136123</xdr:rowOff>
    </xdr:from>
    <xdr:to>
      <xdr:col>46</xdr:col>
      <xdr:colOff>38100</xdr:colOff>
      <xdr:row>97</xdr:row>
      <xdr:rowOff>66273</xdr:rowOff>
    </xdr:to>
    <xdr:sp macro="" textlink="">
      <xdr:nvSpPr>
        <xdr:cNvPr id="464" name="フローチャート: 判断 463"/>
        <xdr:cNvSpPr/>
      </xdr:nvSpPr>
      <xdr:spPr>
        <a:xfrm>
          <a:off x="8699500" y="16595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82800</xdr:rowOff>
    </xdr:from>
    <xdr:ext cx="534377" cy="259045"/>
    <xdr:sp macro="" textlink="">
      <xdr:nvSpPr>
        <xdr:cNvPr id="465" name="テキスト ボックス 464"/>
        <xdr:cNvSpPr txBox="1"/>
      </xdr:nvSpPr>
      <xdr:spPr>
        <a:xfrm>
          <a:off x="8483111" y="1637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62685</xdr:rowOff>
    </xdr:from>
    <xdr:to>
      <xdr:col>41</xdr:col>
      <xdr:colOff>50800</xdr:colOff>
      <xdr:row>97</xdr:row>
      <xdr:rowOff>5279</xdr:rowOff>
    </xdr:to>
    <xdr:cxnSp macro="">
      <xdr:nvCxnSpPr>
        <xdr:cNvPr id="466" name="直線コネクタ 465"/>
        <xdr:cNvCxnSpPr/>
      </xdr:nvCxnSpPr>
      <xdr:spPr>
        <a:xfrm flipV="1">
          <a:off x="6972300" y="16521885"/>
          <a:ext cx="889000" cy="11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100856</xdr:rowOff>
    </xdr:from>
    <xdr:to>
      <xdr:col>41</xdr:col>
      <xdr:colOff>101600</xdr:colOff>
      <xdr:row>97</xdr:row>
      <xdr:rowOff>31006</xdr:rowOff>
    </xdr:to>
    <xdr:sp macro="" textlink="">
      <xdr:nvSpPr>
        <xdr:cNvPr id="467" name="フローチャート: 判断 466"/>
        <xdr:cNvSpPr/>
      </xdr:nvSpPr>
      <xdr:spPr>
        <a:xfrm>
          <a:off x="7810500" y="1656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22133</xdr:rowOff>
    </xdr:from>
    <xdr:ext cx="534377" cy="259045"/>
    <xdr:sp macro="" textlink="">
      <xdr:nvSpPr>
        <xdr:cNvPr id="468" name="テキスト ボックス 467"/>
        <xdr:cNvSpPr txBox="1"/>
      </xdr:nvSpPr>
      <xdr:spPr>
        <a:xfrm>
          <a:off x="7594111" y="1665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7793</xdr:rowOff>
    </xdr:from>
    <xdr:to>
      <xdr:col>36</xdr:col>
      <xdr:colOff>165100</xdr:colOff>
      <xdr:row>97</xdr:row>
      <xdr:rowOff>109393</xdr:rowOff>
    </xdr:to>
    <xdr:sp macro="" textlink="">
      <xdr:nvSpPr>
        <xdr:cNvPr id="469" name="フローチャート: 判断 468"/>
        <xdr:cNvSpPr/>
      </xdr:nvSpPr>
      <xdr:spPr>
        <a:xfrm>
          <a:off x="6921500" y="1663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100520</xdr:rowOff>
    </xdr:from>
    <xdr:ext cx="534377" cy="259045"/>
    <xdr:sp macro="" textlink="">
      <xdr:nvSpPr>
        <xdr:cNvPr id="470" name="テキスト ボックス 469"/>
        <xdr:cNvSpPr txBox="1"/>
      </xdr:nvSpPr>
      <xdr:spPr>
        <a:xfrm>
          <a:off x="6705111" y="1673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14024</xdr:rowOff>
    </xdr:from>
    <xdr:to>
      <xdr:col>55</xdr:col>
      <xdr:colOff>50800</xdr:colOff>
      <xdr:row>96</xdr:row>
      <xdr:rowOff>115624</xdr:rowOff>
    </xdr:to>
    <xdr:sp macro="" textlink="">
      <xdr:nvSpPr>
        <xdr:cNvPr id="476" name="楕円 475"/>
        <xdr:cNvSpPr/>
      </xdr:nvSpPr>
      <xdr:spPr>
        <a:xfrm>
          <a:off x="10426700" y="1647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36901</xdr:rowOff>
    </xdr:from>
    <xdr:ext cx="534377" cy="259045"/>
    <xdr:sp macro="" textlink="">
      <xdr:nvSpPr>
        <xdr:cNvPr id="477" name="普通建設事業費 （ うち更新整備　）該当値テキスト"/>
        <xdr:cNvSpPr txBox="1"/>
      </xdr:nvSpPr>
      <xdr:spPr>
        <a:xfrm>
          <a:off x="10528300" y="1632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107302</xdr:rowOff>
    </xdr:from>
    <xdr:to>
      <xdr:col>50</xdr:col>
      <xdr:colOff>165100</xdr:colOff>
      <xdr:row>95</xdr:row>
      <xdr:rowOff>37452</xdr:rowOff>
    </xdr:to>
    <xdr:sp macro="" textlink="">
      <xdr:nvSpPr>
        <xdr:cNvPr id="478" name="楕円 477"/>
        <xdr:cNvSpPr/>
      </xdr:nvSpPr>
      <xdr:spPr>
        <a:xfrm>
          <a:off x="9588500" y="1622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53979</xdr:rowOff>
    </xdr:from>
    <xdr:ext cx="599010" cy="259045"/>
    <xdr:sp macro="" textlink="">
      <xdr:nvSpPr>
        <xdr:cNvPr id="479" name="テキスト ボックス 478"/>
        <xdr:cNvSpPr txBox="1"/>
      </xdr:nvSpPr>
      <xdr:spPr>
        <a:xfrm>
          <a:off x="9339795" y="1599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61080</xdr:rowOff>
    </xdr:from>
    <xdr:to>
      <xdr:col>46</xdr:col>
      <xdr:colOff>38100</xdr:colOff>
      <xdr:row>97</xdr:row>
      <xdr:rowOff>162680</xdr:rowOff>
    </xdr:to>
    <xdr:sp macro="" textlink="">
      <xdr:nvSpPr>
        <xdr:cNvPr id="480" name="楕円 479"/>
        <xdr:cNvSpPr/>
      </xdr:nvSpPr>
      <xdr:spPr>
        <a:xfrm>
          <a:off x="8699500" y="1669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153807</xdr:rowOff>
    </xdr:from>
    <xdr:ext cx="534377" cy="259045"/>
    <xdr:sp macro="" textlink="">
      <xdr:nvSpPr>
        <xdr:cNvPr id="481" name="テキスト ボックス 480"/>
        <xdr:cNvSpPr txBox="1"/>
      </xdr:nvSpPr>
      <xdr:spPr>
        <a:xfrm>
          <a:off x="8483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11885</xdr:rowOff>
    </xdr:from>
    <xdr:to>
      <xdr:col>41</xdr:col>
      <xdr:colOff>101600</xdr:colOff>
      <xdr:row>96</xdr:row>
      <xdr:rowOff>113485</xdr:rowOff>
    </xdr:to>
    <xdr:sp macro="" textlink="">
      <xdr:nvSpPr>
        <xdr:cNvPr id="482" name="楕円 481"/>
        <xdr:cNvSpPr/>
      </xdr:nvSpPr>
      <xdr:spPr>
        <a:xfrm>
          <a:off x="7810500" y="164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130012</xdr:rowOff>
    </xdr:from>
    <xdr:ext cx="534377" cy="259045"/>
    <xdr:sp macro="" textlink="">
      <xdr:nvSpPr>
        <xdr:cNvPr id="483" name="テキスト ボックス 482"/>
        <xdr:cNvSpPr txBox="1"/>
      </xdr:nvSpPr>
      <xdr:spPr>
        <a:xfrm>
          <a:off x="7594111" y="162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125929</xdr:rowOff>
    </xdr:from>
    <xdr:to>
      <xdr:col>36</xdr:col>
      <xdr:colOff>165100</xdr:colOff>
      <xdr:row>97</xdr:row>
      <xdr:rowOff>56079</xdr:rowOff>
    </xdr:to>
    <xdr:sp macro="" textlink="">
      <xdr:nvSpPr>
        <xdr:cNvPr id="484" name="楕円 483"/>
        <xdr:cNvSpPr/>
      </xdr:nvSpPr>
      <xdr:spPr>
        <a:xfrm>
          <a:off x="6921500" y="1658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72606</xdr:rowOff>
    </xdr:from>
    <xdr:ext cx="534377" cy="259045"/>
    <xdr:sp macro="" textlink="">
      <xdr:nvSpPr>
        <xdr:cNvPr id="485" name="テキスト ボックス 484"/>
        <xdr:cNvSpPr txBox="1"/>
      </xdr:nvSpPr>
      <xdr:spPr>
        <a:xfrm>
          <a:off x="6705111" y="1636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52081</xdr:rowOff>
    </xdr:from>
    <xdr:to>
      <xdr:col>85</xdr:col>
      <xdr:colOff>126364</xdr:colOff>
      <xdr:row>39</xdr:row>
      <xdr:rowOff>98878</xdr:rowOff>
    </xdr:to>
    <xdr:cxnSp macro="">
      <xdr:nvCxnSpPr>
        <xdr:cNvPr id="511" name="直線コネクタ 510"/>
        <xdr:cNvCxnSpPr/>
      </xdr:nvCxnSpPr>
      <xdr:spPr>
        <a:xfrm flipV="1">
          <a:off x="16317595" y="5195581"/>
          <a:ext cx="1269" cy="1589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2"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170208</xdr:rowOff>
    </xdr:from>
    <xdr:ext cx="599010" cy="259045"/>
    <xdr:sp macro="" textlink="">
      <xdr:nvSpPr>
        <xdr:cNvPr id="514" name="災害復旧事業費最大値テキスト"/>
        <xdr:cNvSpPr txBox="1"/>
      </xdr:nvSpPr>
      <xdr:spPr>
        <a:xfrm>
          <a:off x="16370300" y="4970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52081</xdr:rowOff>
    </xdr:from>
    <xdr:to>
      <xdr:col>86</xdr:col>
      <xdr:colOff>25400</xdr:colOff>
      <xdr:row>30</xdr:row>
      <xdr:rowOff>52081</xdr:rowOff>
    </xdr:to>
    <xdr:cxnSp macro="">
      <xdr:nvCxnSpPr>
        <xdr:cNvPr id="515" name="直線コネクタ 514"/>
        <xdr:cNvCxnSpPr/>
      </xdr:nvCxnSpPr>
      <xdr:spPr>
        <a:xfrm>
          <a:off x="16230600" y="5195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152795</xdr:rowOff>
    </xdr:from>
    <xdr:to>
      <xdr:col>85</xdr:col>
      <xdr:colOff>127000</xdr:colOff>
      <xdr:row>38</xdr:row>
      <xdr:rowOff>37821</xdr:rowOff>
    </xdr:to>
    <xdr:cxnSp macro="">
      <xdr:nvCxnSpPr>
        <xdr:cNvPr id="516" name="直線コネクタ 515"/>
        <xdr:cNvCxnSpPr/>
      </xdr:nvCxnSpPr>
      <xdr:spPr>
        <a:xfrm>
          <a:off x="15481300" y="6496445"/>
          <a:ext cx="838200" cy="5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71518</xdr:rowOff>
    </xdr:from>
    <xdr:ext cx="534377" cy="259045"/>
    <xdr:sp macro="" textlink="">
      <xdr:nvSpPr>
        <xdr:cNvPr id="517" name="災害復旧事業費平均値テキスト"/>
        <xdr:cNvSpPr txBox="1"/>
      </xdr:nvSpPr>
      <xdr:spPr>
        <a:xfrm>
          <a:off x="16370300" y="658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93091</xdr:rowOff>
    </xdr:from>
    <xdr:to>
      <xdr:col>85</xdr:col>
      <xdr:colOff>177800</xdr:colOff>
      <xdr:row>39</xdr:row>
      <xdr:rowOff>23241</xdr:rowOff>
    </xdr:to>
    <xdr:sp macro="" textlink="">
      <xdr:nvSpPr>
        <xdr:cNvPr id="518" name="フローチャート: 判断 517"/>
        <xdr:cNvSpPr/>
      </xdr:nvSpPr>
      <xdr:spPr>
        <a:xfrm>
          <a:off x="162687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88591</xdr:rowOff>
    </xdr:from>
    <xdr:to>
      <xdr:col>81</xdr:col>
      <xdr:colOff>50800</xdr:colOff>
      <xdr:row>37</xdr:row>
      <xdr:rowOff>152795</xdr:rowOff>
    </xdr:to>
    <xdr:cxnSp macro="">
      <xdr:nvCxnSpPr>
        <xdr:cNvPr id="519" name="直線コネクタ 518"/>
        <xdr:cNvCxnSpPr/>
      </xdr:nvCxnSpPr>
      <xdr:spPr>
        <a:xfrm>
          <a:off x="14592300" y="6432241"/>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89988</xdr:rowOff>
    </xdr:from>
    <xdr:to>
      <xdr:col>81</xdr:col>
      <xdr:colOff>101600</xdr:colOff>
      <xdr:row>39</xdr:row>
      <xdr:rowOff>20138</xdr:rowOff>
    </xdr:to>
    <xdr:sp macro="" textlink="">
      <xdr:nvSpPr>
        <xdr:cNvPr id="520" name="フローチャート: 判断 519"/>
        <xdr:cNvSpPr/>
      </xdr:nvSpPr>
      <xdr:spPr>
        <a:xfrm>
          <a:off x="15430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11265</xdr:rowOff>
    </xdr:from>
    <xdr:ext cx="534377" cy="259045"/>
    <xdr:sp macro="" textlink="">
      <xdr:nvSpPr>
        <xdr:cNvPr id="521" name="テキスト ボックス 520"/>
        <xdr:cNvSpPr txBox="1"/>
      </xdr:nvSpPr>
      <xdr:spPr>
        <a:xfrm>
          <a:off x="15214111" y="669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88591</xdr:rowOff>
    </xdr:from>
    <xdr:to>
      <xdr:col>76</xdr:col>
      <xdr:colOff>114300</xdr:colOff>
      <xdr:row>38</xdr:row>
      <xdr:rowOff>144729</xdr:rowOff>
    </xdr:to>
    <xdr:cxnSp macro="">
      <xdr:nvCxnSpPr>
        <xdr:cNvPr id="522" name="直線コネクタ 521"/>
        <xdr:cNvCxnSpPr/>
      </xdr:nvCxnSpPr>
      <xdr:spPr>
        <a:xfrm flipV="1">
          <a:off x="13703300" y="6432241"/>
          <a:ext cx="889000" cy="227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76991</xdr:rowOff>
    </xdr:from>
    <xdr:to>
      <xdr:col>76</xdr:col>
      <xdr:colOff>165100</xdr:colOff>
      <xdr:row>39</xdr:row>
      <xdr:rowOff>7141</xdr:rowOff>
    </xdr:to>
    <xdr:sp macro="" textlink="">
      <xdr:nvSpPr>
        <xdr:cNvPr id="523" name="フローチャート: 判断 522"/>
        <xdr:cNvSpPr/>
      </xdr:nvSpPr>
      <xdr:spPr>
        <a:xfrm>
          <a:off x="14541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169718</xdr:rowOff>
    </xdr:from>
    <xdr:ext cx="534377" cy="259045"/>
    <xdr:sp macro="" textlink="">
      <xdr:nvSpPr>
        <xdr:cNvPr id="524" name="テキスト ボックス 523"/>
        <xdr:cNvSpPr txBox="1"/>
      </xdr:nvSpPr>
      <xdr:spPr>
        <a:xfrm>
          <a:off x="14325111" y="668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144729</xdr:rowOff>
    </xdr:from>
    <xdr:to>
      <xdr:col>71</xdr:col>
      <xdr:colOff>177800</xdr:colOff>
      <xdr:row>39</xdr:row>
      <xdr:rowOff>72350</xdr:rowOff>
    </xdr:to>
    <xdr:cxnSp macro="">
      <xdr:nvCxnSpPr>
        <xdr:cNvPr id="525" name="直線コネクタ 524"/>
        <xdr:cNvCxnSpPr/>
      </xdr:nvCxnSpPr>
      <xdr:spPr>
        <a:xfrm flipV="1">
          <a:off x="12814300" y="6659829"/>
          <a:ext cx="889000" cy="9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68250</xdr:rowOff>
    </xdr:from>
    <xdr:to>
      <xdr:col>72</xdr:col>
      <xdr:colOff>38100</xdr:colOff>
      <xdr:row>38</xdr:row>
      <xdr:rowOff>169850</xdr:rowOff>
    </xdr:to>
    <xdr:sp macro="" textlink="">
      <xdr:nvSpPr>
        <xdr:cNvPr id="526" name="フローチャート: 判断 525"/>
        <xdr:cNvSpPr/>
      </xdr:nvSpPr>
      <xdr:spPr>
        <a:xfrm>
          <a:off x="13652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14927</xdr:rowOff>
    </xdr:from>
    <xdr:ext cx="534377" cy="259045"/>
    <xdr:sp macro="" textlink="">
      <xdr:nvSpPr>
        <xdr:cNvPr id="527" name="テキスト ボックス 526"/>
        <xdr:cNvSpPr txBox="1"/>
      </xdr:nvSpPr>
      <xdr:spPr>
        <a:xfrm>
          <a:off x="13436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77459</xdr:rowOff>
    </xdr:from>
    <xdr:to>
      <xdr:col>67</xdr:col>
      <xdr:colOff>101600</xdr:colOff>
      <xdr:row>39</xdr:row>
      <xdr:rowOff>7609</xdr:rowOff>
    </xdr:to>
    <xdr:sp macro="" textlink="">
      <xdr:nvSpPr>
        <xdr:cNvPr id="528" name="フローチャート: 判断 527"/>
        <xdr:cNvSpPr/>
      </xdr:nvSpPr>
      <xdr:spPr>
        <a:xfrm>
          <a:off x="12763500" y="65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24136</xdr:rowOff>
    </xdr:from>
    <xdr:ext cx="534377" cy="259045"/>
    <xdr:sp macro="" textlink="">
      <xdr:nvSpPr>
        <xdr:cNvPr id="529" name="テキスト ボックス 528"/>
        <xdr:cNvSpPr txBox="1"/>
      </xdr:nvSpPr>
      <xdr:spPr>
        <a:xfrm>
          <a:off x="12547111" y="636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158471</xdr:rowOff>
    </xdr:from>
    <xdr:to>
      <xdr:col>85</xdr:col>
      <xdr:colOff>177800</xdr:colOff>
      <xdr:row>38</xdr:row>
      <xdr:rowOff>88621</xdr:rowOff>
    </xdr:to>
    <xdr:sp macro="" textlink="">
      <xdr:nvSpPr>
        <xdr:cNvPr id="535" name="楕円 534"/>
        <xdr:cNvSpPr/>
      </xdr:nvSpPr>
      <xdr:spPr>
        <a:xfrm>
          <a:off x="16268700" y="650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9898</xdr:rowOff>
    </xdr:from>
    <xdr:ext cx="534377" cy="259045"/>
    <xdr:sp macro="" textlink="">
      <xdr:nvSpPr>
        <xdr:cNvPr id="536" name="災害復旧事業費該当値テキスト"/>
        <xdr:cNvSpPr txBox="1"/>
      </xdr:nvSpPr>
      <xdr:spPr>
        <a:xfrm>
          <a:off x="16370300" y="635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101995</xdr:rowOff>
    </xdr:from>
    <xdr:to>
      <xdr:col>81</xdr:col>
      <xdr:colOff>101600</xdr:colOff>
      <xdr:row>38</xdr:row>
      <xdr:rowOff>32145</xdr:rowOff>
    </xdr:to>
    <xdr:sp macro="" textlink="">
      <xdr:nvSpPr>
        <xdr:cNvPr id="537" name="楕円 536"/>
        <xdr:cNvSpPr/>
      </xdr:nvSpPr>
      <xdr:spPr>
        <a:xfrm>
          <a:off x="15430500" y="644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48672</xdr:rowOff>
    </xdr:from>
    <xdr:ext cx="534377" cy="259045"/>
    <xdr:sp macro="" textlink="">
      <xdr:nvSpPr>
        <xdr:cNvPr id="538" name="テキスト ボックス 537"/>
        <xdr:cNvSpPr txBox="1"/>
      </xdr:nvSpPr>
      <xdr:spPr>
        <a:xfrm>
          <a:off x="15214111" y="622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37791</xdr:rowOff>
    </xdr:from>
    <xdr:to>
      <xdr:col>76</xdr:col>
      <xdr:colOff>165100</xdr:colOff>
      <xdr:row>37</xdr:row>
      <xdr:rowOff>139391</xdr:rowOff>
    </xdr:to>
    <xdr:sp macro="" textlink="">
      <xdr:nvSpPr>
        <xdr:cNvPr id="539" name="楕円 538"/>
        <xdr:cNvSpPr/>
      </xdr:nvSpPr>
      <xdr:spPr>
        <a:xfrm>
          <a:off x="14541500" y="638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155918</xdr:rowOff>
    </xdr:from>
    <xdr:ext cx="534377" cy="259045"/>
    <xdr:sp macro="" textlink="">
      <xdr:nvSpPr>
        <xdr:cNvPr id="540" name="テキスト ボックス 539"/>
        <xdr:cNvSpPr txBox="1"/>
      </xdr:nvSpPr>
      <xdr:spPr>
        <a:xfrm>
          <a:off x="14325111" y="615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93929</xdr:rowOff>
    </xdr:from>
    <xdr:to>
      <xdr:col>72</xdr:col>
      <xdr:colOff>38100</xdr:colOff>
      <xdr:row>39</xdr:row>
      <xdr:rowOff>24079</xdr:rowOff>
    </xdr:to>
    <xdr:sp macro="" textlink="">
      <xdr:nvSpPr>
        <xdr:cNvPr id="541" name="楕円 540"/>
        <xdr:cNvSpPr/>
      </xdr:nvSpPr>
      <xdr:spPr>
        <a:xfrm>
          <a:off x="13652500" y="66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15206</xdr:rowOff>
    </xdr:from>
    <xdr:ext cx="534377" cy="259045"/>
    <xdr:sp macro="" textlink="">
      <xdr:nvSpPr>
        <xdr:cNvPr id="542" name="テキスト ボックス 541"/>
        <xdr:cNvSpPr txBox="1"/>
      </xdr:nvSpPr>
      <xdr:spPr>
        <a:xfrm>
          <a:off x="13436111" y="670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21550</xdr:rowOff>
    </xdr:from>
    <xdr:to>
      <xdr:col>67</xdr:col>
      <xdr:colOff>101600</xdr:colOff>
      <xdr:row>39</xdr:row>
      <xdr:rowOff>123150</xdr:rowOff>
    </xdr:to>
    <xdr:sp macro="" textlink="">
      <xdr:nvSpPr>
        <xdr:cNvPr id="543" name="楕円 542"/>
        <xdr:cNvSpPr/>
      </xdr:nvSpPr>
      <xdr:spPr>
        <a:xfrm>
          <a:off x="12763500" y="67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114277</xdr:rowOff>
    </xdr:from>
    <xdr:ext cx="469744" cy="259045"/>
    <xdr:sp macro="" textlink="">
      <xdr:nvSpPr>
        <xdr:cNvPr id="544" name="テキスト ボックス 543"/>
        <xdr:cNvSpPr txBox="1"/>
      </xdr:nvSpPr>
      <xdr:spPr>
        <a:xfrm>
          <a:off x="12579428" y="680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4" name="テキスト ボックス 603"/>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5" name="直線コネクタ 604"/>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6" name="テキスト ボックス 605"/>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7" name="直線コネクタ 606"/>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8" name="テキスト ボックス 607"/>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9" name="直線コネクタ 608"/>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0" name="テキスト ボックス 609"/>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1" name="直線コネクタ 610"/>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2" name="テキスト ボックス 611"/>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3" name="直線コネクタ 612"/>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4" name="テキスト ボックス 613"/>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5" name="直線コネクタ 614"/>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6" name="テキスト ボックス 615"/>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87329</xdr:rowOff>
    </xdr:from>
    <xdr:to>
      <xdr:col>85</xdr:col>
      <xdr:colOff>126364</xdr:colOff>
      <xdr:row>79</xdr:row>
      <xdr:rowOff>148692</xdr:rowOff>
    </xdr:to>
    <xdr:cxnSp macro="">
      <xdr:nvCxnSpPr>
        <xdr:cNvPr id="620" name="直線コネクタ 619"/>
        <xdr:cNvCxnSpPr/>
      </xdr:nvCxnSpPr>
      <xdr:spPr>
        <a:xfrm flipV="1">
          <a:off x="16317595" y="12088829"/>
          <a:ext cx="1269" cy="1604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152519</xdr:rowOff>
    </xdr:from>
    <xdr:ext cx="534377" cy="259045"/>
    <xdr:sp macro="" textlink="">
      <xdr:nvSpPr>
        <xdr:cNvPr id="621" name="公債費最小値テキスト"/>
        <xdr:cNvSpPr txBox="1"/>
      </xdr:nvSpPr>
      <xdr:spPr>
        <a:xfrm>
          <a:off x="16370300" y="1369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148692</xdr:rowOff>
    </xdr:from>
    <xdr:to>
      <xdr:col>86</xdr:col>
      <xdr:colOff>25400</xdr:colOff>
      <xdr:row>79</xdr:row>
      <xdr:rowOff>148692</xdr:rowOff>
    </xdr:to>
    <xdr:cxnSp macro="">
      <xdr:nvCxnSpPr>
        <xdr:cNvPr id="622" name="直線コネクタ 621"/>
        <xdr:cNvCxnSpPr/>
      </xdr:nvCxnSpPr>
      <xdr:spPr>
        <a:xfrm>
          <a:off x="16230600" y="13693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34006</xdr:rowOff>
    </xdr:from>
    <xdr:ext cx="599010" cy="259045"/>
    <xdr:sp macro="" textlink="">
      <xdr:nvSpPr>
        <xdr:cNvPr id="623" name="公債費最大値テキスト"/>
        <xdr:cNvSpPr txBox="1"/>
      </xdr:nvSpPr>
      <xdr:spPr>
        <a:xfrm>
          <a:off x="16370300" y="11864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87329</xdr:rowOff>
    </xdr:from>
    <xdr:to>
      <xdr:col>86</xdr:col>
      <xdr:colOff>25400</xdr:colOff>
      <xdr:row>70</xdr:row>
      <xdr:rowOff>87329</xdr:rowOff>
    </xdr:to>
    <xdr:cxnSp macro="">
      <xdr:nvCxnSpPr>
        <xdr:cNvPr id="624" name="直線コネクタ 623"/>
        <xdr:cNvCxnSpPr/>
      </xdr:nvCxnSpPr>
      <xdr:spPr>
        <a:xfrm>
          <a:off x="16230600" y="12088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50448</xdr:rowOff>
    </xdr:from>
    <xdr:to>
      <xdr:col>85</xdr:col>
      <xdr:colOff>127000</xdr:colOff>
      <xdr:row>76</xdr:row>
      <xdr:rowOff>52952</xdr:rowOff>
    </xdr:to>
    <xdr:cxnSp macro="">
      <xdr:nvCxnSpPr>
        <xdr:cNvPr id="625" name="直線コネクタ 624"/>
        <xdr:cNvCxnSpPr/>
      </xdr:nvCxnSpPr>
      <xdr:spPr>
        <a:xfrm>
          <a:off x="15481300" y="13080648"/>
          <a:ext cx="8382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163833</xdr:rowOff>
    </xdr:from>
    <xdr:ext cx="534377" cy="259045"/>
    <xdr:sp macro="" textlink="">
      <xdr:nvSpPr>
        <xdr:cNvPr id="626" name="公債費平均値テキスト"/>
        <xdr:cNvSpPr txBox="1"/>
      </xdr:nvSpPr>
      <xdr:spPr>
        <a:xfrm>
          <a:off x="16370300" y="12851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140956</xdr:rowOff>
    </xdr:from>
    <xdr:to>
      <xdr:col>85</xdr:col>
      <xdr:colOff>177800</xdr:colOff>
      <xdr:row>76</xdr:row>
      <xdr:rowOff>71106</xdr:rowOff>
    </xdr:to>
    <xdr:sp macro="" textlink="">
      <xdr:nvSpPr>
        <xdr:cNvPr id="627" name="フローチャート: 判断 626"/>
        <xdr:cNvSpPr/>
      </xdr:nvSpPr>
      <xdr:spPr>
        <a:xfrm>
          <a:off x="162687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18270</xdr:rowOff>
    </xdr:from>
    <xdr:to>
      <xdr:col>81</xdr:col>
      <xdr:colOff>50800</xdr:colOff>
      <xdr:row>76</xdr:row>
      <xdr:rowOff>50448</xdr:rowOff>
    </xdr:to>
    <xdr:cxnSp macro="">
      <xdr:nvCxnSpPr>
        <xdr:cNvPr id="628" name="直線コネクタ 627"/>
        <xdr:cNvCxnSpPr/>
      </xdr:nvCxnSpPr>
      <xdr:spPr>
        <a:xfrm>
          <a:off x="14592300" y="13048470"/>
          <a:ext cx="889000" cy="3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144809</xdr:rowOff>
    </xdr:from>
    <xdr:to>
      <xdr:col>81</xdr:col>
      <xdr:colOff>101600</xdr:colOff>
      <xdr:row>76</xdr:row>
      <xdr:rowOff>74960</xdr:rowOff>
    </xdr:to>
    <xdr:sp macro="" textlink="">
      <xdr:nvSpPr>
        <xdr:cNvPr id="629" name="フローチャート: 判断 628"/>
        <xdr:cNvSpPr/>
      </xdr:nvSpPr>
      <xdr:spPr>
        <a:xfrm>
          <a:off x="15430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91486</xdr:rowOff>
    </xdr:from>
    <xdr:ext cx="534377" cy="259045"/>
    <xdr:sp macro="" textlink="">
      <xdr:nvSpPr>
        <xdr:cNvPr id="630" name="テキスト ボックス 629"/>
        <xdr:cNvSpPr txBox="1"/>
      </xdr:nvSpPr>
      <xdr:spPr>
        <a:xfrm>
          <a:off x="15214111" y="1277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18270</xdr:rowOff>
    </xdr:from>
    <xdr:to>
      <xdr:col>76</xdr:col>
      <xdr:colOff>114300</xdr:colOff>
      <xdr:row>76</xdr:row>
      <xdr:rowOff>72197</xdr:rowOff>
    </xdr:to>
    <xdr:cxnSp macro="">
      <xdr:nvCxnSpPr>
        <xdr:cNvPr id="631" name="直線コネクタ 630"/>
        <xdr:cNvCxnSpPr/>
      </xdr:nvCxnSpPr>
      <xdr:spPr>
        <a:xfrm flipV="1">
          <a:off x="13703300" y="13048470"/>
          <a:ext cx="889000" cy="5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155673</xdr:rowOff>
    </xdr:from>
    <xdr:to>
      <xdr:col>76</xdr:col>
      <xdr:colOff>165100</xdr:colOff>
      <xdr:row>76</xdr:row>
      <xdr:rowOff>85823</xdr:rowOff>
    </xdr:to>
    <xdr:sp macro="" textlink="">
      <xdr:nvSpPr>
        <xdr:cNvPr id="632" name="フローチャート: 判断 631"/>
        <xdr:cNvSpPr/>
      </xdr:nvSpPr>
      <xdr:spPr>
        <a:xfrm>
          <a:off x="14541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76950</xdr:rowOff>
    </xdr:from>
    <xdr:ext cx="534377" cy="259045"/>
    <xdr:sp macro="" textlink="">
      <xdr:nvSpPr>
        <xdr:cNvPr id="633" name="テキスト ボックス 632"/>
        <xdr:cNvSpPr txBox="1"/>
      </xdr:nvSpPr>
      <xdr:spPr>
        <a:xfrm>
          <a:off x="14325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53442</xdr:rowOff>
    </xdr:from>
    <xdr:to>
      <xdr:col>71</xdr:col>
      <xdr:colOff>177800</xdr:colOff>
      <xdr:row>76</xdr:row>
      <xdr:rowOff>72197</xdr:rowOff>
    </xdr:to>
    <xdr:cxnSp macro="">
      <xdr:nvCxnSpPr>
        <xdr:cNvPr id="634" name="直線コネクタ 633"/>
        <xdr:cNvCxnSpPr/>
      </xdr:nvCxnSpPr>
      <xdr:spPr>
        <a:xfrm>
          <a:off x="12814300" y="13083642"/>
          <a:ext cx="889000" cy="1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12112</xdr:rowOff>
    </xdr:from>
    <xdr:to>
      <xdr:col>72</xdr:col>
      <xdr:colOff>38100</xdr:colOff>
      <xdr:row>76</xdr:row>
      <xdr:rowOff>113712</xdr:rowOff>
    </xdr:to>
    <xdr:sp macro="" textlink="">
      <xdr:nvSpPr>
        <xdr:cNvPr id="635" name="フローチャート: 判断 634"/>
        <xdr:cNvSpPr/>
      </xdr:nvSpPr>
      <xdr:spPr>
        <a:xfrm>
          <a:off x="13652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130239</xdr:rowOff>
    </xdr:from>
    <xdr:ext cx="534377" cy="259045"/>
    <xdr:sp macro="" textlink="">
      <xdr:nvSpPr>
        <xdr:cNvPr id="636" name="テキスト ボックス 635"/>
        <xdr:cNvSpPr txBox="1"/>
      </xdr:nvSpPr>
      <xdr:spPr>
        <a:xfrm>
          <a:off x="13436111" y="128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74955</xdr:rowOff>
    </xdr:from>
    <xdr:to>
      <xdr:col>67</xdr:col>
      <xdr:colOff>101600</xdr:colOff>
      <xdr:row>77</xdr:row>
      <xdr:rowOff>5105</xdr:rowOff>
    </xdr:to>
    <xdr:sp macro="" textlink="">
      <xdr:nvSpPr>
        <xdr:cNvPr id="637" name="フローチャート: 判断 636"/>
        <xdr:cNvSpPr/>
      </xdr:nvSpPr>
      <xdr:spPr>
        <a:xfrm>
          <a:off x="12763500" y="131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167682</xdr:rowOff>
    </xdr:from>
    <xdr:ext cx="534377" cy="259045"/>
    <xdr:sp macro="" textlink="">
      <xdr:nvSpPr>
        <xdr:cNvPr id="638" name="テキスト ボックス 637"/>
        <xdr:cNvSpPr txBox="1"/>
      </xdr:nvSpPr>
      <xdr:spPr>
        <a:xfrm>
          <a:off x="12547111" y="1319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2152</xdr:rowOff>
    </xdr:from>
    <xdr:to>
      <xdr:col>85</xdr:col>
      <xdr:colOff>177800</xdr:colOff>
      <xdr:row>76</xdr:row>
      <xdr:rowOff>103752</xdr:rowOff>
    </xdr:to>
    <xdr:sp macro="" textlink="">
      <xdr:nvSpPr>
        <xdr:cNvPr id="644" name="楕円 643"/>
        <xdr:cNvSpPr/>
      </xdr:nvSpPr>
      <xdr:spPr>
        <a:xfrm>
          <a:off x="16268700" y="1303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152029</xdr:rowOff>
    </xdr:from>
    <xdr:ext cx="534377" cy="259045"/>
    <xdr:sp macro="" textlink="">
      <xdr:nvSpPr>
        <xdr:cNvPr id="645" name="公債費該当値テキスト"/>
        <xdr:cNvSpPr txBox="1"/>
      </xdr:nvSpPr>
      <xdr:spPr>
        <a:xfrm>
          <a:off x="16370300" y="1301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171098</xdr:rowOff>
    </xdr:from>
    <xdr:to>
      <xdr:col>81</xdr:col>
      <xdr:colOff>101600</xdr:colOff>
      <xdr:row>76</xdr:row>
      <xdr:rowOff>101248</xdr:rowOff>
    </xdr:to>
    <xdr:sp macro="" textlink="">
      <xdr:nvSpPr>
        <xdr:cNvPr id="646" name="楕円 645"/>
        <xdr:cNvSpPr/>
      </xdr:nvSpPr>
      <xdr:spPr>
        <a:xfrm>
          <a:off x="15430500" y="1302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92375</xdr:rowOff>
    </xdr:from>
    <xdr:ext cx="534377" cy="259045"/>
    <xdr:sp macro="" textlink="">
      <xdr:nvSpPr>
        <xdr:cNvPr id="647" name="テキスト ボックス 646"/>
        <xdr:cNvSpPr txBox="1"/>
      </xdr:nvSpPr>
      <xdr:spPr>
        <a:xfrm>
          <a:off x="15214111" y="1312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138920</xdr:rowOff>
    </xdr:from>
    <xdr:to>
      <xdr:col>76</xdr:col>
      <xdr:colOff>165100</xdr:colOff>
      <xdr:row>76</xdr:row>
      <xdr:rowOff>69070</xdr:rowOff>
    </xdr:to>
    <xdr:sp macro="" textlink="">
      <xdr:nvSpPr>
        <xdr:cNvPr id="648" name="楕円 647"/>
        <xdr:cNvSpPr/>
      </xdr:nvSpPr>
      <xdr:spPr>
        <a:xfrm>
          <a:off x="14541500" y="1299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85597</xdr:rowOff>
    </xdr:from>
    <xdr:ext cx="534377" cy="259045"/>
    <xdr:sp macro="" textlink="">
      <xdr:nvSpPr>
        <xdr:cNvPr id="649" name="テキスト ボックス 648"/>
        <xdr:cNvSpPr txBox="1"/>
      </xdr:nvSpPr>
      <xdr:spPr>
        <a:xfrm>
          <a:off x="14325111" y="1277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21397</xdr:rowOff>
    </xdr:from>
    <xdr:to>
      <xdr:col>72</xdr:col>
      <xdr:colOff>38100</xdr:colOff>
      <xdr:row>76</xdr:row>
      <xdr:rowOff>122997</xdr:rowOff>
    </xdr:to>
    <xdr:sp macro="" textlink="">
      <xdr:nvSpPr>
        <xdr:cNvPr id="650" name="楕円 649"/>
        <xdr:cNvSpPr/>
      </xdr:nvSpPr>
      <xdr:spPr>
        <a:xfrm>
          <a:off x="13652500" y="1305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114124</xdr:rowOff>
    </xdr:from>
    <xdr:ext cx="534377" cy="259045"/>
    <xdr:sp macro="" textlink="">
      <xdr:nvSpPr>
        <xdr:cNvPr id="651" name="テキスト ボックス 650"/>
        <xdr:cNvSpPr txBox="1"/>
      </xdr:nvSpPr>
      <xdr:spPr>
        <a:xfrm>
          <a:off x="13436111" y="1314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2642</xdr:rowOff>
    </xdr:from>
    <xdr:to>
      <xdr:col>67</xdr:col>
      <xdr:colOff>101600</xdr:colOff>
      <xdr:row>76</xdr:row>
      <xdr:rowOff>104242</xdr:rowOff>
    </xdr:to>
    <xdr:sp macro="" textlink="">
      <xdr:nvSpPr>
        <xdr:cNvPr id="652" name="楕円 651"/>
        <xdr:cNvSpPr/>
      </xdr:nvSpPr>
      <xdr:spPr>
        <a:xfrm>
          <a:off x="12763500" y="1303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120769</xdr:rowOff>
    </xdr:from>
    <xdr:ext cx="534377" cy="259045"/>
    <xdr:sp macro="" textlink="">
      <xdr:nvSpPr>
        <xdr:cNvPr id="653" name="テキスト ボックス 652"/>
        <xdr:cNvSpPr txBox="1"/>
      </xdr:nvSpPr>
      <xdr:spPr>
        <a:xfrm>
          <a:off x="12547111" y="1280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94452</xdr:rowOff>
    </xdr:from>
    <xdr:to>
      <xdr:col>85</xdr:col>
      <xdr:colOff>126364</xdr:colOff>
      <xdr:row>98</xdr:row>
      <xdr:rowOff>133986</xdr:rowOff>
    </xdr:to>
    <xdr:cxnSp macro="">
      <xdr:nvCxnSpPr>
        <xdr:cNvPr id="675" name="直線コネクタ 674"/>
        <xdr:cNvCxnSpPr/>
      </xdr:nvCxnSpPr>
      <xdr:spPr>
        <a:xfrm flipV="1">
          <a:off x="16317595" y="15696402"/>
          <a:ext cx="1269" cy="1239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137813</xdr:rowOff>
    </xdr:from>
    <xdr:ext cx="469744" cy="259045"/>
    <xdr:sp macro="" textlink="">
      <xdr:nvSpPr>
        <xdr:cNvPr id="676" name="積立金最小値テキスト"/>
        <xdr:cNvSpPr txBox="1"/>
      </xdr:nvSpPr>
      <xdr:spPr>
        <a:xfrm>
          <a:off x="16370300" y="1693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133986</xdr:rowOff>
    </xdr:from>
    <xdr:to>
      <xdr:col>86</xdr:col>
      <xdr:colOff>25400</xdr:colOff>
      <xdr:row>98</xdr:row>
      <xdr:rowOff>133986</xdr:rowOff>
    </xdr:to>
    <xdr:cxnSp macro="">
      <xdr:nvCxnSpPr>
        <xdr:cNvPr id="677" name="直線コネクタ 676"/>
        <xdr:cNvCxnSpPr/>
      </xdr:nvCxnSpPr>
      <xdr:spPr>
        <a:xfrm>
          <a:off x="16230600" y="1693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41129</xdr:rowOff>
    </xdr:from>
    <xdr:ext cx="599010" cy="259045"/>
    <xdr:sp macro="" textlink="">
      <xdr:nvSpPr>
        <xdr:cNvPr id="678" name="積立金最大値テキスト"/>
        <xdr:cNvSpPr txBox="1"/>
      </xdr:nvSpPr>
      <xdr:spPr>
        <a:xfrm>
          <a:off x="16370300" y="15471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94452</xdr:rowOff>
    </xdr:from>
    <xdr:to>
      <xdr:col>86</xdr:col>
      <xdr:colOff>25400</xdr:colOff>
      <xdr:row>91</xdr:row>
      <xdr:rowOff>94452</xdr:rowOff>
    </xdr:to>
    <xdr:cxnSp macro="">
      <xdr:nvCxnSpPr>
        <xdr:cNvPr id="679" name="直線コネクタ 678"/>
        <xdr:cNvCxnSpPr/>
      </xdr:nvCxnSpPr>
      <xdr:spPr>
        <a:xfrm>
          <a:off x="16230600" y="15696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155896</xdr:rowOff>
    </xdr:from>
    <xdr:to>
      <xdr:col>85</xdr:col>
      <xdr:colOff>127000</xdr:colOff>
      <xdr:row>98</xdr:row>
      <xdr:rowOff>10733</xdr:rowOff>
    </xdr:to>
    <xdr:cxnSp macro="">
      <xdr:nvCxnSpPr>
        <xdr:cNvPr id="680" name="直線コネクタ 679"/>
        <xdr:cNvCxnSpPr/>
      </xdr:nvCxnSpPr>
      <xdr:spPr>
        <a:xfrm flipV="1">
          <a:off x="15481300" y="16786546"/>
          <a:ext cx="838200" cy="2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124122</xdr:rowOff>
    </xdr:from>
    <xdr:ext cx="534377" cy="259045"/>
    <xdr:sp macro="" textlink="">
      <xdr:nvSpPr>
        <xdr:cNvPr id="681" name="積立金平均値テキスト"/>
        <xdr:cNvSpPr txBox="1"/>
      </xdr:nvSpPr>
      <xdr:spPr>
        <a:xfrm>
          <a:off x="16370300" y="16583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101245</xdr:rowOff>
    </xdr:from>
    <xdr:to>
      <xdr:col>85</xdr:col>
      <xdr:colOff>177800</xdr:colOff>
      <xdr:row>98</xdr:row>
      <xdr:rowOff>31395</xdr:rowOff>
    </xdr:to>
    <xdr:sp macro="" textlink="">
      <xdr:nvSpPr>
        <xdr:cNvPr id="682" name="フローチャート: 判断 681"/>
        <xdr:cNvSpPr/>
      </xdr:nvSpPr>
      <xdr:spPr>
        <a:xfrm>
          <a:off x="162687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71562</xdr:rowOff>
    </xdr:from>
    <xdr:to>
      <xdr:col>81</xdr:col>
      <xdr:colOff>50800</xdr:colOff>
      <xdr:row>98</xdr:row>
      <xdr:rowOff>10733</xdr:rowOff>
    </xdr:to>
    <xdr:cxnSp macro="">
      <xdr:nvCxnSpPr>
        <xdr:cNvPr id="683" name="直線コネクタ 682"/>
        <xdr:cNvCxnSpPr/>
      </xdr:nvCxnSpPr>
      <xdr:spPr>
        <a:xfrm>
          <a:off x="14592300" y="16530762"/>
          <a:ext cx="889000" cy="28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118332</xdr:rowOff>
    </xdr:from>
    <xdr:to>
      <xdr:col>81</xdr:col>
      <xdr:colOff>101600</xdr:colOff>
      <xdr:row>98</xdr:row>
      <xdr:rowOff>48482</xdr:rowOff>
    </xdr:to>
    <xdr:sp macro="" textlink="">
      <xdr:nvSpPr>
        <xdr:cNvPr id="684" name="フローチャート: 判断 683"/>
        <xdr:cNvSpPr/>
      </xdr:nvSpPr>
      <xdr:spPr>
        <a:xfrm>
          <a:off x="15430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65009</xdr:rowOff>
    </xdr:from>
    <xdr:ext cx="534377" cy="259045"/>
    <xdr:sp macro="" textlink="">
      <xdr:nvSpPr>
        <xdr:cNvPr id="685" name="テキスト ボックス 684"/>
        <xdr:cNvSpPr txBox="1"/>
      </xdr:nvSpPr>
      <xdr:spPr>
        <a:xfrm>
          <a:off x="15214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71562</xdr:rowOff>
    </xdr:from>
    <xdr:to>
      <xdr:col>76</xdr:col>
      <xdr:colOff>114300</xdr:colOff>
      <xdr:row>98</xdr:row>
      <xdr:rowOff>45245</xdr:rowOff>
    </xdr:to>
    <xdr:cxnSp macro="">
      <xdr:nvCxnSpPr>
        <xdr:cNvPr id="686" name="直線コネクタ 685"/>
        <xdr:cNvCxnSpPr/>
      </xdr:nvCxnSpPr>
      <xdr:spPr>
        <a:xfrm flipV="1">
          <a:off x="13703300" y="16530762"/>
          <a:ext cx="889000" cy="31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135139</xdr:rowOff>
    </xdr:from>
    <xdr:to>
      <xdr:col>76</xdr:col>
      <xdr:colOff>165100</xdr:colOff>
      <xdr:row>98</xdr:row>
      <xdr:rowOff>65289</xdr:rowOff>
    </xdr:to>
    <xdr:sp macro="" textlink="">
      <xdr:nvSpPr>
        <xdr:cNvPr id="687" name="フローチャート: 判断 686"/>
        <xdr:cNvSpPr/>
      </xdr:nvSpPr>
      <xdr:spPr>
        <a:xfrm>
          <a:off x="14541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56416</xdr:rowOff>
    </xdr:from>
    <xdr:ext cx="534377" cy="259045"/>
    <xdr:sp macro="" textlink="">
      <xdr:nvSpPr>
        <xdr:cNvPr id="688" name="テキスト ボックス 687"/>
        <xdr:cNvSpPr txBox="1"/>
      </xdr:nvSpPr>
      <xdr:spPr>
        <a:xfrm>
          <a:off x="14325111" y="1685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45245</xdr:rowOff>
    </xdr:from>
    <xdr:to>
      <xdr:col>71</xdr:col>
      <xdr:colOff>177800</xdr:colOff>
      <xdr:row>98</xdr:row>
      <xdr:rowOff>57693</xdr:rowOff>
    </xdr:to>
    <xdr:cxnSp macro="">
      <xdr:nvCxnSpPr>
        <xdr:cNvPr id="689" name="直線コネクタ 688"/>
        <xdr:cNvCxnSpPr/>
      </xdr:nvCxnSpPr>
      <xdr:spPr>
        <a:xfrm flipV="1">
          <a:off x="12814300" y="16847345"/>
          <a:ext cx="889000" cy="1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10632</xdr:rowOff>
    </xdr:from>
    <xdr:to>
      <xdr:col>72</xdr:col>
      <xdr:colOff>38100</xdr:colOff>
      <xdr:row>98</xdr:row>
      <xdr:rowOff>112232</xdr:rowOff>
    </xdr:to>
    <xdr:sp macro="" textlink="">
      <xdr:nvSpPr>
        <xdr:cNvPr id="690" name="フローチャート: 判断 689"/>
        <xdr:cNvSpPr/>
      </xdr:nvSpPr>
      <xdr:spPr>
        <a:xfrm>
          <a:off x="13652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103359</xdr:rowOff>
    </xdr:from>
    <xdr:ext cx="534377" cy="259045"/>
    <xdr:sp macro="" textlink="">
      <xdr:nvSpPr>
        <xdr:cNvPr id="691" name="テキスト ボックス 690"/>
        <xdr:cNvSpPr txBox="1"/>
      </xdr:nvSpPr>
      <xdr:spPr>
        <a:xfrm>
          <a:off x="13436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10513</xdr:rowOff>
    </xdr:from>
    <xdr:to>
      <xdr:col>67</xdr:col>
      <xdr:colOff>101600</xdr:colOff>
      <xdr:row>98</xdr:row>
      <xdr:rowOff>112113</xdr:rowOff>
    </xdr:to>
    <xdr:sp macro="" textlink="">
      <xdr:nvSpPr>
        <xdr:cNvPr id="692" name="フローチャート: 判断 691"/>
        <xdr:cNvSpPr/>
      </xdr:nvSpPr>
      <xdr:spPr>
        <a:xfrm>
          <a:off x="12763500" y="16812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103240</xdr:rowOff>
    </xdr:from>
    <xdr:ext cx="534377" cy="259045"/>
    <xdr:sp macro="" textlink="">
      <xdr:nvSpPr>
        <xdr:cNvPr id="693" name="テキスト ボックス 692"/>
        <xdr:cNvSpPr txBox="1"/>
      </xdr:nvSpPr>
      <xdr:spPr>
        <a:xfrm>
          <a:off x="12547111" y="1690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105096</xdr:rowOff>
    </xdr:from>
    <xdr:to>
      <xdr:col>85</xdr:col>
      <xdr:colOff>177800</xdr:colOff>
      <xdr:row>98</xdr:row>
      <xdr:rowOff>35246</xdr:rowOff>
    </xdr:to>
    <xdr:sp macro="" textlink="">
      <xdr:nvSpPr>
        <xdr:cNvPr id="699" name="楕円 698"/>
        <xdr:cNvSpPr/>
      </xdr:nvSpPr>
      <xdr:spPr>
        <a:xfrm>
          <a:off x="16268700" y="1673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83523</xdr:rowOff>
    </xdr:from>
    <xdr:ext cx="534377" cy="259045"/>
    <xdr:sp macro="" textlink="">
      <xdr:nvSpPr>
        <xdr:cNvPr id="700" name="積立金該当値テキスト"/>
        <xdr:cNvSpPr txBox="1"/>
      </xdr:nvSpPr>
      <xdr:spPr>
        <a:xfrm>
          <a:off x="16370300" y="1671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131383</xdr:rowOff>
    </xdr:from>
    <xdr:to>
      <xdr:col>81</xdr:col>
      <xdr:colOff>101600</xdr:colOff>
      <xdr:row>98</xdr:row>
      <xdr:rowOff>61533</xdr:rowOff>
    </xdr:to>
    <xdr:sp macro="" textlink="">
      <xdr:nvSpPr>
        <xdr:cNvPr id="701" name="楕円 700"/>
        <xdr:cNvSpPr/>
      </xdr:nvSpPr>
      <xdr:spPr>
        <a:xfrm>
          <a:off x="15430500" y="1676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52660</xdr:rowOff>
    </xdr:from>
    <xdr:ext cx="534377" cy="259045"/>
    <xdr:sp macro="" textlink="">
      <xdr:nvSpPr>
        <xdr:cNvPr id="702" name="テキスト ボックス 701"/>
        <xdr:cNvSpPr txBox="1"/>
      </xdr:nvSpPr>
      <xdr:spPr>
        <a:xfrm>
          <a:off x="15214111" y="1685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20762</xdr:rowOff>
    </xdr:from>
    <xdr:to>
      <xdr:col>76</xdr:col>
      <xdr:colOff>165100</xdr:colOff>
      <xdr:row>96</xdr:row>
      <xdr:rowOff>122362</xdr:rowOff>
    </xdr:to>
    <xdr:sp macro="" textlink="">
      <xdr:nvSpPr>
        <xdr:cNvPr id="703" name="楕円 702"/>
        <xdr:cNvSpPr/>
      </xdr:nvSpPr>
      <xdr:spPr>
        <a:xfrm>
          <a:off x="14541500" y="1647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138889</xdr:rowOff>
    </xdr:from>
    <xdr:ext cx="599010" cy="259045"/>
    <xdr:sp macro="" textlink="">
      <xdr:nvSpPr>
        <xdr:cNvPr id="704" name="テキスト ボックス 703"/>
        <xdr:cNvSpPr txBox="1"/>
      </xdr:nvSpPr>
      <xdr:spPr>
        <a:xfrm>
          <a:off x="14292795" y="1625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165895</xdr:rowOff>
    </xdr:from>
    <xdr:to>
      <xdr:col>72</xdr:col>
      <xdr:colOff>38100</xdr:colOff>
      <xdr:row>98</xdr:row>
      <xdr:rowOff>96045</xdr:rowOff>
    </xdr:to>
    <xdr:sp macro="" textlink="">
      <xdr:nvSpPr>
        <xdr:cNvPr id="705" name="楕円 704"/>
        <xdr:cNvSpPr/>
      </xdr:nvSpPr>
      <xdr:spPr>
        <a:xfrm>
          <a:off x="13652500" y="1679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112572</xdr:rowOff>
    </xdr:from>
    <xdr:ext cx="534377" cy="259045"/>
    <xdr:sp macro="" textlink="">
      <xdr:nvSpPr>
        <xdr:cNvPr id="706" name="テキスト ボックス 705"/>
        <xdr:cNvSpPr txBox="1"/>
      </xdr:nvSpPr>
      <xdr:spPr>
        <a:xfrm>
          <a:off x="13436111" y="1657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6893</xdr:rowOff>
    </xdr:from>
    <xdr:to>
      <xdr:col>67</xdr:col>
      <xdr:colOff>101600</xdr:colOff>
      <xdr:row>98</xdr:row>
      <xdr:rowOff>108493</xdr:rowOff>
    </xdr:to>
    <xdr:sp macro="" textlink="">
      <xdr:nvSpPr>
        <xdr:cNvPr id="707" name="楕円 706"/>
        <xdr:cNvSpPr/>
      </xdr:nvSpPr>
      <xdr:spPr>
        <a:xfrm>
          <a:off x="12763500" y="1680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125020</xdr:rowOff>
    </xdr:from>
    <xdr:ext cx="534377" cy="259045"/>
    <xdr:sp macro="" textlink="">
      <xdr:nvSpPr>
        <xdr:cNvPr id="708" name="テキスト ボックス 707"/>
        <xdr:cNvSpPr txBox="1"/>
      </xdr:nvSpPr>
      <xdr:spPr>
        <a:xfrm>
          <a:off x="12547111" y="1658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2" name="テキスト ボックス 721"/>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4" name="テキスト ボックス 723"/>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6" name="テキスト ボックス 725"/>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8" name="テキスト ボックス 727"/>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35</xdr:row>
      <xdr:rowOff>50905</xdr:rowOff>
    </xdr:from>
    <xdr:to>
      <xdr:col>116</xdr:col>
      <xdr:colOff>62864</xdr:colOff>
      <xdr:row>39</xdr:row>
      <xdr:rowOff>98878</xdr:rowOff>
    </xdr:to>
    <xdr:cxnSp macro="">
      <xdr:nvCxnSpPr>
        <xdr:cNvPr id="734" name="直線コネクタ 733"/>
        <xdr:cNvCxnSpPr/>
      </xdr:nvCxnSpPr>
      <xdr:spPr>
        <a:xfrm flipV="1">
          <a:off x="22159595" y="6051655"/>
          <a:ext cx="1269" cy="733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169032</xdr:rowOff>
    </xdr:from>
    <xdr:ext cx="534377" cy="259045"/>
    <xdr:sp macro="" textlink="">
      <xdr:nvSpPr>
        <xdr:cNvPr id="737" name="投資及び出資金最大値テキスト"/>
        <xdr:cNvSpPr txBox="1"/>
      </xdr:nvSpPr>
      <xdr:spPr>
        <a:xfrm>
          <a:off x="22212300" y="582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50905</xdr:rowOff>
    </xdr:from>
    <xdr:to>
      <xdr:col>116</xdr:col>
      <xdr:colOff>152400</xdr:colOff>
      <xdr:row>35</xdr:row>
      <xdr:rowOff>50905</xdr:rowOff>
    </xdr:to>
    <xdr:cxnSp macro="">
      <xdr:nvCxnSpPr>
        <xdr:cNvPr id="738" name="直線コネクタ 737"/>
        <xdr:cNvCxnSpPr/>
      </xdr:nvCxnSpPr>
      <xdr:spPr>
        <a:xfrm>
          <a:off x="22072600" y="605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128499</xdr:rowOff>
    </xdr:from>
    <xdr:to>
      <xdr:col>116</xdr:col>
      <xdr:colOff>63500</xdr:colOff>
      <xdr:row>37</xdr:row>
      <xdr:rowOff>151783</xdr:rowOff>
    </xdr:to>
    <xdr:cxnSp macro="">
      <xdr:nvCxnSpPr>
        <xdr:cNvPr id="739" name="直線コネクタ 738"/>
        <xdr:cNvCxnSpPr/>
      </xdr:nvCxnSpPr>
      <xdr:spPr>
        <a:xfrm flipV="1">
          <a:off x="21323300" y="6472149"/>
          <a:ext cx="838200" cy="2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66772</xdr:rowOff>
    </xdr:from>
    <xdr:ext cx="469744" cy="259045"/>
    <xdr:sp macro="" textlink="">
      <xdr:nvSpPr>
        <xdr:cNvPr id="740" name="投資及び出資金平均値テキスト"/>
        <xdr:cNvSpPr txBox="1"/>
      </xdr:nvSpPr>
      <xdr:spPr>
        <a:xfrm>
          <a:off x="22212300" y="6581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88345</xdr:rowOff>
    </xdr:from>
    <xdr:to>
      <xdr:col>116</xdr:col>
      <xdr:colOff>114300</xdr:colOff>
      <xdr:row>39</xdr:row>
      <xdr:rowOff>18495</xdr:rowOff>
    </xdr:to>
    <xdr:sp macro="" textlink="">
      <xdr:nvSpPr>
        <xdr:cNvPr id="741" name="フローチャート: 判断 740"/>
        <xdr:cNvSpPr/>
      </xdr:nvSpPr>
      <xdr:spPr>
        <a:xfrm>
          <a:off x="22110700" y="660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34968</xdr:rowOff>
    </xdr:from>
    <xdr:to>
      <xdr:col>111</xdr:col>
      <xdr:colOff>177800</xdr:colOff>
      <xdr:row>37</xdr:row>
      <xdr:rowOff>151783</xdr:rowOff>
    </xdr:to>
    <xdr:cxnSp macro="">
      <xdr:nvCxnSpPr>
        <xdr:cNvPr id="742" name="直線コネクタ 741"/>
        <xdr:cNvCxnSpPr/>
      </xdr:nvCxnSpPr>
      <xdr:spPr>
        <a:xfrm>
          <a:off x="20434300" y="5349918"/>
          <a:ext cx="889000" cy="114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36714</xdr:rowOff>
    </xdr:from>
    <xdr:to>
      <xdr:col>112</xdr:col>
      <xdr:colOff>38100</xdr:colOff>
      <xdr:row>38</xdr:row>
      <xdr:rowOff>138314</xdr:rowOff>
    </xdr:to>
    <xdr:sp macro="" textlink="">
      <xdr:nvSpPr>
        <xdr:cNvPr id="743" name="フローチャート: 判断 742"/>
        <xdr:cNvSpPr/>
      </xdr:nvSpPr>
      <xdr:spPr>
        <a:xfrm>
          <a:off x="21272500" y="65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129441</xdr:rowOff>
    </xdr:from>
    <xdr:ext cx="469744" cy="259045"/>
    <xdr:sp macro="" textlink="">
      <xdr:nvSpPr>
        <xdr:cNvPr id="744" name="テキスト ボックス 743"/>
        <xdr:cNvSpPr txBox="1"/>
      </xdr:nvSpPr>
      <xdr:spPr>
        <a:xfrm>
          <a:off x="21088428" y="664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34968</xdr:rowOff>
    </xdr:from>
    <xdr:to>
      <xdr:col>107</xdr:col>
      <xdr:colOff>50800</xdr:colOff>
      <xdr:row>37</xdr:row>
      <xdr:rowOff>107696</xdr:rowOff>
    </xdr:to>
    <xdr:cxnSp macro="">
      <xdr:nvCxnSpPr>
        <xdr:cNvPr id="745" name="直線コネクタ 744"/>
        <xdr:cNvCxnSpPr/>
      </xdr:nvCxnSpPr>
      <xdr:spPr>
        <a:xfrm flipV="1">
          <a:off x="19545300" y="5349918"/>
          <a:ext cx="889000" cy="110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116463</xdr:rowOff>
    </xdr:from>
    <xdr:to>
      <xdr:col>107</xdr:col>
      <xdr:colOff>101600</xdr:colOff>
      <xdr:row>39</xdr:row>
      <xdr:rowOff>46613</xdr:rowOff>
    </xdr:to>
    <xdr:sp macro="" textlink="">
      <xdr:nvSpPr>
        <xdr:cNvPr id="746" name="フローチャート: 判断 745"/>
        <xdr:cNvSpPr/>
      </xdr:nvSpPr>
      <xdr:spPr>
        <a:xfrm>
          <a:off x="20383500" y="663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37740</xdr:rowOff>
    </xdr:from>
    <xdr:ext cx="469744" cy="259045"/>
    <xdr:sp macro="" textlink="">
      <xdr:nvSpPr>
        <xdr:cNvPr id="747" name="テキスト ボックス 746"/>
        <xdr:cNvSpPr txBox="1"/>
      </xdr:nvSpPr>
      <xdr:spPr>
        <a:xfrm>
          <a:off x="20199428" y="672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107696</xdr:rowOff>
    </xdr:from>
    <xdr:to>
      <xdr:col>102</xdr:col>
      <xdr:colOff>114300</xdr:colOff>
      <xdr:row>38</xdr:row>
      <xdr:rowOff>27490</xdr:rowOff>
    </xdr:to>
    <xdr:cxnSp macro="">
      <xdr:nvCxnSpPr>
        <xdr:cNvPr id="748" name="直線コネクタ 747"/>
        <xdr:cNvCxnSpPr/>
      </xdr:nvCxnSpPr>
      <xdr:spPr>
        <a:xfrm flipV="1">
          <a:off x="18656300" y="6451346"/>
          <a:ext cx="889000" cy="9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122994</xdr:rowOff>
    </xdr:from>
    <xdr:to>
      <xdr:col>102</xdr:col>
      <xdr:colOff>165100</xdr:colOff>
      <xdr:row>39</xdr:row>
      <xdr:rowOff>53144</xdr:rowOff>
    </xdr:to>
    <xdr:sp macro="" textlink="">
      <xdr:nvSpPr>
        <xdr:cNvPr id="749" name="フローチャート: 判断 748"/>
        <xdr:cNvSpPr/>
      </xdr:nvSpPr>
      <xdr:spPr>
        <a:xfrm>
          <a:off x="19494500" y="6638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44271</xdr:rowOff>
    </xdr:from>
    <xdr:ext cx="469744" cy="259045"/>
    <xdr:sp macro="" textlink="">
      <xdr:nvSpPr>
        <xdr:cNvPr id="750" name="テキスト ボックス 749"/>
        <xdr:cNvSpPr txBox="1"/>
      </xdr:nvSpPr>
      <xdr:spPr>
        <a:xfrm>
          <a:off x="19310428" y="673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69273</xdr:rowOff>
    </xdr:from>
    <xdr:to>
      <xdr:col>98</xdr:col>
      <xdr:colOff>38100</xdr:colOff>
      <xdr:row>38</xdr:row>
      <xdr:rowOff>170873</xdr:rowOff>
    </xdr:to>
    <xdr:sp macro="" textlink="">
      <xdr:nvSpPr>
        <xdr:cNvPr id="751" name="フローチャート: 判断 750"/>
        <xdr:cNvSpPr/>
      </xdr:nvSpPr>
      <xdr:spPr>
        <a:xfrm>
          <a:off x="186055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162000</xdr:rowOff>
    </xdr:from>
    <xdr:ext cx="469744" cy="259045"/>
    <xdr:sp macro="" textlink="">
      <xdr:nvSpPr>
        <xdr:cNvPr id="752" name="テキスト ボックス 751"/>
        <xdr:cNvSpPr txBox="1"/>
      </xdr:nvSpPr>
      <xdr:spPr>
        <a:xfrm>
          <a:off x="18421428" y="667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77699</xdr:rowOff>
    </xdr:from>
    <xdr:to>
      <xdr:col>116</xdr:col>
      <xdr:colOff>114300</xdr:colOff>
      <xdr:row>38</xdr:row>
      <xdr:rowOff>7849</xdr:rowOff>
    </xdr:to>
    <xdr:sp macro="" textlink="">
      <xdr:nvSpPr>
        <xdr:cNvPr id="758" name="楕円 757"/>
        <xdr:cNvSpPr/>
      </xdr:nvSpPr>
      <xdr:spPr>
        <a:xfrm>
          <a:off x="22110700" y="642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100576</xdr:rowOff>
    </xdr:from>
    <xdr:ext cx="469744" cy="259045"/>
    <xdr:sp macro="" textlink="">
      <xdr:nvSpPr>
        <xdr:cNvPr id="759" name="投資及び出資金該当値テキスト"/>
        <xdr:cNvSpPr txBox="1"/>
      </xdr:nvSpPr>
      <xdr:spPr>
        <a:xfrm>
          <a:off x="22212300" y="6272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100983</xdr:rowOff>
    </xdr:from>
    <xdr:to>
      <xdr:col>112</xdr:col>
      <xdr:colOff>38100</xdr:colOff>
      <xdr:row>38</xdr:row>
      <xdr:rowOff>31133</xdr:rowOff>
    </xdr:to>
    <xdr:sp macro="" textlink="">
      <xdr:nvSpPr>
        <xdr:cNvPr id="760" name="楕円 759"/>
        <xdr:cNvSpPr/>
      </xdr:nvSpPr>
      <xdr:spPr>
        <a:xfrm>
          <a:off x="21272500" y="644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47660</xdr:rowOff>
    </xdr:from>
    <xdr:ext cx="469744" cy="259045"/>
    <xdr:sp macro="" textlink="">
      <xdr:nvSpPr>
        <xdr:cNvPr id="761" name="テキスト ボックス 760"/>
        <xdr:cNvSpPr txBox="1"/>
      </xdr:nvSpPr>
      <xdr:spPr>
        <a:xfrm>
          <a:off x="21088428" y="621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155618</xdr:rowOff>
    </xdr:from>
    <xdr:to>
      <xdr:col>107</xdr:col>
      <xdr:colOff>101600</xdr:colOff>
      <xdr:row>31</xdr:row>
      <xdr:rowOff>85768</xdr:rowOff>
    </xdr:to>
    <xdr:sp macro="" textlink="">
      <xdr:nvSpPr>
        <xdr:cNvPr id="762" name="楕円 761"/>
        <xdr:cNvSpPr/>
      </xdr:nvSpPr>
      <xdr:spPr>
        <a:xfrm>
          <a:off x="20383500" y="529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102295</xdr:rowOff>
    </xdr:from>
    <xdr:ext cx="534377" cy="259045"/>
    <xdr:sp macro="" textlink="">
      <xdr:nvSpPr>
        <xdr:cNvPr id="763" name="テキスト ボックス 762"/>
        <xdr:cNvSpPr txBox="1"/>
      </xdr:nvSpPr>
      <xdr:spPr>
        <a:xfrm>
          <a:off x="20167111" y="507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56896</xdr:rowOff>
    </xdr:from>
    <xdr:to>
      <xdr:col>102</xdr:col>
      <xdr:colOff>165100</xdr:colOff>
      <xdr:row>37</xdr:row>
      <xdr:rowOff>158496</xdr:rowOff>
    </xdr:to>
    <xdr:sp macro="" textlink="">
      <xdr:nvSpPr>
        <xdr:cNvPr id="764" name="楕円 763"/>
        <xdr:cNvSpPr/>
      </xdr:nvSpPr>
      <xdr:spPr>
        <a:xfrm>
          <a:off x="19494500" y="640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3573</xdr:rowOff>
    </xdr:from>
    <xdr:ext cx="534377" cy="259045"/>
    <xdr:sp macro="" textlink="">
      <xdr:nvSpPr>
        <xdr:cNvPr id="765" name="テキスト ボックス 764"/>
        <xdr:cNvSpPr txBox="1"/>
      </xdr:nvSpPr>
      <xdr:spPr>
        <a:xfrm>
          <a:off x="19278111" y="617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148140</xdr:rowOff>
    </xdr:from>
    <xdr:to>
      <xdr:col>98</xdr:col>
      <xdr:colOff>38100</xdr:colOff>
      <xdr:row>38</xdr:row>
      <xdr:rowOff>78290</xdr:rowOff>
    </xdr:to>
    <xdr:sp macro="" textlink="">
      <xdr:nvSpPr>
        <xdr:cNvPr id="766" name="楕円 765"/>
        <xdr:cNvSpPr/>
      </xdr:nvSpPr>
      <xdr:spPr>
        <a:xfrm>
          <a:off x="18605500" y="649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94817</xdr:rowOff>
    </xdr:from>
    <xdr:ext cx="469744" cy="259045"/>
    <xdr:sp macro="" textlink="">
      <xdr:nvSpPr>
        <xdr:cNvPr id="767" name="テキスト ボックス 766"/>
        <xdr:cNvSpPr txBox="1"/>
      </xdr:nvSpPr>
      <xdr:spPr>
        <a:xfrm>
          <a:off x="18421428" y="626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8" name="直線コネクタ 77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9" name="テキスト ボックス 77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0" name="直線コネクタ 77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1" name="テキスト ボックス 780"/>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2" name="直線コネクタ 78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3" name="テキスト ボックス 78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4" name="直線コネクタ 78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5" name="テキスト ボックス 78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37607</xdr:rowOff>
    </xdr:from>
    <xdr:to>
      <xdr:col>116</xdr:col>
      <xdr:colOff>62864</xdr:colOff>
      <xdr:row>58</xdr:row>
      <xdr:rowOff>139700</xdr:rowOff>
    </xdr:to>
    <xdr:cxnSp macro="">
      <xdr:nvCxnSpPr>
        <xdr:cNvPr id="789" name="直線コネクタ 788"/>
        <xdr:cNvCxnSpPr/>
      </xdr:nvCxnSpPr>
      <xdr:spPr>
        <a:xfrm flipV="1">
          <a:off x="22159595" y="8610107"/>
          <a:ext cx="1269" cy="1473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0"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1" name="直線コネクタ 79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155734</xdr:rowOff>
    </xdr:from>
    <xdr:ext cx="534377" cy="259045"/>
    <xdr:sp macro="" textlink="">
      <xdr:nvSpPr>
        <xdr:cNvPr id="792" name="貸付金最大値テキスト"/>
        <xdr:cNvSpPr txBox="1"/>
      </xdr:nvSpPr>
      <xdr:spPr>
        <a:xfrm>
          <a:off x="22212300" y="838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37607</xdr:rowOff>
    </xdr:from>
    <xdr:to>
      <xdr:col>116</xdr:col>
      <xdr:colOff>152400</xdr:colOff>
      <xdr:row>50</xdr:row>
      <xdr:rowOff>37607</xdr:rowOff>
    </xdr:to>
    <xdr:cxnSp macro="">
      <xdr:nvCxnSpPr>
        <xdr:cNvPr id="793" name="直線コネクタ 792"/>
        <xdr:cNvCxnSpPr/>
      </xdr:nvCxnSpPr>
      <xdr:spPr>
        <a:xfrm>
          <a:off x="22072600" y="8610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4" name="直線コネクタ 793"/>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135003</xdr:rowOff>
    </xdr:from>
    <xdr:ext cx="469744" cy="259045"/>
    <xdr:sp macro="" textlink="">
      <xdr:nvSpPr>
        <xdr:cNvPr id="795" name="貸付金平均値テキスト"/>
        <xdr:cNvSpPr txBox="1"/>
      </xdr:nvSpPr>
      <xdr:spPr>
        <a:xfrm>
          <a:off x="22212300" y="9736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112126</xdr:rowOff>
    </xdr:from>
    <xdr:to>
      <xdr:col>116</xdr:col>
      <xdr:colOff>114300</xdr:colOff>
      <xdr:row>58</xdr:row>
      <xdr:rowOff>42276</xdr:rowOff>
    </xdr:to>
    <xdr:sp macro="" textlink="">
      <xdr:nvSpPr>
        <xdr:cNvPr id="796" name="フローチャート: 判断 795"/>
        <xdr:cNvSpPr/>
      </xdr:nvSpPr>
      <xdr:spPr>
        <a:xfrm>
          <a:off x="221107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7" name="直線コネクタ 796"/>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129865</xdr:rowOff>
    </xdr:from>
    <xdr:to>
      <xdr:col>112</xdr:col>
      <xdr:colOff>38100</xdr:colOff>
      <xdr:row>58</xdr:row>
      <xdr:rowOff>60015</xdr:rowOff>
    </xdr:to>
    <xdr:sp macro="" textlink="">
      <xdr:nvSpPr>
        <xdr:cNvPr id="798" name="フローチャート: 判断 797"/>
        <xdr:cNvSpPr/>
      </xdr:nvSpPr>
      <xdr:spPr>
        <a:xfrm>
          <a:off x="21272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76542</xdr:rowOff>
    </xdr:from>
    <xdr:ext cx="469744" cy="259045"/>
    <xdr:sp macro="" textlink="">
      <xdr:nvSpPr>
        <xdr:cNvPr id="799" name="テキスト ボックス 798"/>
        <xdr:cNvSpPr txBox="1"/>
      </xdr:nvSpPr>
      <xdr:spPr>
        <a:xfrm>
          <a:off x="21088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134534</xdr:rowOff>
    </xdr:from>
    <xdr:to>
      <xdr:col>107</xdr:col>
      <xdr:colOff>50800</xdr:colOff>
      <xdr:row>58</xdr:row>
      <xdr:rowOff>139700</xdr:rowOff>
    </xdr:to>
    <xdr:cxnSp macro="">
      <xdr:nvCxnSpPr>
        <xdr:cNvPr id="800" name="直線コネクタ 799"/>
        <xdr:cNvCxnSpPr/>
      </xdr:nvCxnSpPr>
      <xdr:spPr>
        <a:xfrm>
          <a:off x="19545300" y="10078634"/>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150896</xdr:rowOff>
    </xdr:from>
    <xdr:to>
      <xdr:col>107</xdr:col>
      <xdr:colOff>101600</xdr:colOff>
      <xdr:row>58</xdr:row>
      <xdr:rowOff>81046</xdr:rowOff>
    </xdr:to>
    <xdr:sp macro="" textlink="">
      <xdr:nvSpPr>
        <xdr:cNvPr id="801" name="フローチャート: 判断 800"/>
        <xdr:cNvSpPr/>
      </xdr:nvSpPr>
      <xdr:spPr>
        <a:xfrm>
          <a:off x="20383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97573</xdr:rowOff>
    </xdr:from>
    <xdr:ext cx="469744" cy="259045"/>
    <xdr:sp macro="" textlink="">
      <xdr:nvSpPr>
        <xdr:cNvPr id="802" name="テキスト ボックス 801"/>
        <xdr:cNvSpPr txBox="1"/>
      </xdr:nvSpPr>
      <xdr:spPr>
        <a:xfrm>
          <a:off x="20199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134534</xdr:rowOff>
    </xdr:from>
    <xdr:to>
      <xdr:col>102</xdr:col>
      <xdr:colOff>114300</xdr:colOff>
      <xdr:row>58</xdr:row>
      <xdr:rowOff>139700</xdr:rowOff>
    </xdr:to>
    <xdr:cxnSp macro="">
      <xdr:nvCxnSpPr>
        <xdr:cNvPr id="803" name="直線コネクタ 802"/>
        <xdr:cNvCxnSpPr/>
      </xdr:nvCxnSpPr>
      <xdr:spPr>
        <a:xfrm flipV="1">
          <a:off x="18656300" y="10078634"/>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42357</xdr:rowOff>
    </xdr:from>
    <xdr:to>
      <xdr:col>102</xdr:col>
      <xdr:colOff>165100</xdr:colOff>
      <xdr:row>57</xdr:row>
      <xdr:rowOff>143957</xdr:rowOff>
    </xdr:to>
    <xdr:sp macro="" textlink="">
      <xdr:nvSpPr>
        <xdr:cNvPr id="804" name="フローチャート: 判断 803"/>
        <xdr:cNvSpPr/>
      </xdr:nvSpPr>
      <xdr:spPr>
        <a:xfrm>
          <a:off x="19494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160484</xdr:rowOff>
    </xdr:from>
    <xdr:ext cx="469744" cy="259045"/>
    <xdr:sp macro="" textlink="">
      <xdr:nvSpPr>
        <xdr:cNvPr id="805" name="テキスト ボックス 804"/>
        <xdr:cNvSpPr txBox="1"/>
      </xdr:nvSpPr>
      <xdr:spPr>
        <a:xfrm>
          <a:off x="19310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114274</xdr:rowOff>
    </xdr:from>
    <xdr:to>
      <xdr:col>98</xdr:col>
      <xdr:colOff>38100</xdr:colOff>
      <xdr:row>58</xdr:row>
      <xdr:rowOff>44424</xdr:rowOff>
    </xdr:to>
    <xdr:sp macro="" textlink="">
      <xdr:nvSpPr>
        <xdr:cNvPr id="806" name="フローチャート: 判断 805"/>
        <xdr:cNvSpPr/>
      </xdr:nvSpPr>
      <xdr:spPr>
        <a:xfrm>
          <a:off x="18605500" y="98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60951</xdr:rowOff>
    </xdr:from>
    <xdr:ext cx="469744" cy="259045"/>
    <xdr:sp macro="" textlink="">
      <xdr:nvSpPr>
        <xdr:cNvPr id="807" name="テキスト ボックス 806"/>
        <xdr:cNvSpPr txBox="1"/>
      </xdr:nvSpPr>
      <xdr:spPr>
        <a:xfrm>
          <a:off x="18421428" y="9662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3" name="楕円 812"/>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14" name="貸付金該当値テキスト"/>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5" name="楕円 814"/>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6" name="テキスト ボックス 815"/>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7" name="楕円 816"/>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8" name="テキスト ボックス 817"/>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83734</xdr:rowOff>
    </xdr:from>
    <xdr:to>
      <xdr:col>102</xdr:col>
      <xdr:colOff>165100</xdr:colOff>
      <xdr:row>59</xdr:row>
      <xdr:rowOff>13884</xdr:rowOff>
    </xdr:to>
    <xdr:sp macro="" textlink="">
      <xdr:nvSpPr>
        <xdr:cNvPr id="819" name="楕円 818"/>
        <xdr:cNvSpPr/>
      </xdr:nvSpPr>
      <xdr:spPr>
        <a:xfrm>
          <a:off x="19494500" y="1002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5011</xdr:rowOff>
    </xdr:from>
    <xdr:ext cx="378565" cy="259045"/>
    <xdr:sp macro="" textlink="">
      <xdr:nvSpPr>
        <xdr:cNvPr id="820" name="テキスト ボックス 819"/>
        <xdr:cNvSpPr txBox="1"/>
      </xdr:nvSpPr>
      <xdr:spPr>
        <a:xfrm>
          <a:off x="19356017" y="10120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1" name="楕円 820"/>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2" name="テキスト ボックス 821"/>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4" name="直線コネクタ 833"/>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5" name="テキスト ボックス 834"/>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6" name="直線コネクタ 835"/>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7" name="テキスト ボックス 836"/>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8" name="直線コネクタ 837"/>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9" name="テキスト ボックス 838"/>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0" name="直線コネクタ 839"/>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1" name="テキスト ボックス 840"/>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2" name="直線コネクタ 841"/>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3" name="テキスト ボックス 842"/>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4" name="直線コネクタ 843"/>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5" name="テキスト ボックス 844"/>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83644</xdr:rowOff>
    </xdr:from>
    <xdr:to>
      <xdr:col>116</xdr:col>
      <xdr:colOff>62864</xdr:colOff>
      <xdr:row>79</xdr:row>
      <xdr:rowOff>89621</xdr:rowOff>
    </xdr:to>
    <xdr:cxnSp macro="">
      <xdr:nvCxnSpPr>
        <xdr:cNvPr id="849" name="直線コネクタ 848"/>
        <xdr:cNvCxnSpPr/>
      </xdr:nvCxnSpPr>
      <xdr:spPr>
        <a:xfrm flipV="1">
          <a:off x="22159595" y="12085144"/>
          <a:ext cx="1269" cy="1549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93448</xdr:rowOff>
    </xdr:from>
    <xdr:ext cx="534377" cy="259045"/>
    <xdr:sp macro="" textlink="">
      <xdr:nvSpPr>
        <xdr:cNvPr id="850" name="繰出金最小値テキスト"/>
        <xdr:cNvSpPr txBox="1"/>
      </xdr:nvSpPr>
      <xdr:spPr>
        <a:xfrm>
          <a:off x="22212300" y="1363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89621</xdr:rowOff>
    </xdr:from>
    <xdr:to>
      <xdr:col>116</xdr:col>
      <xdr:colOff>152400</xdr:colOff>
      <xdr:row>79</xdr:row>
      <xdr:rowOff>89621</xdr:rowOff>
    </xdr:to>
    <xdr:cxnSp macro="">
      <xdr:nvCxnSpPr>
        <xdr:cNvPr id="851" name="直線コネクタ 850"/>
        <xdr:cNvCxnSpPr/>
      </xdr:nvCxnSpPr>
      <xdr:spPr>
        <a:xfrm>
          <a:off x="22072600" y="13634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30321</xdr:rowOff>
    </xdr:from>
    <xdr:ext cx="599010" cy="259045"/>
    <xdr:sp macro="" textlink="">
      <xdr:nvSpPr>
        <xdr:cNvPr id="852" name="繰出金最大値テキスト"/>
        <xdr:cNvSpPr txBox="1"/>
      </xdr:nvSpPr>
      <xdr:spPr>
        <a:xfrm>
          <a:off x="22212300" y="11860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83644</xdr:rowOff>
    </xdr:from>
    <xdr:to>
      <xdr:col>116</xdr:col>
      <xdr:colOff>152400</xdr:colOff>
      <xdr:row>70</xdr:row>
      <xdr:rowOff>83644</xdr:rowOff>
    </xdr:to>
    <xdr:cxnSp macro="">
      <xdr:nvCxnSpPr>
        <xdr:cNvPr id="853" name="直線コネクタ 852"/>
        <xdr:cNvCxnSpPr/>
      </xdr:nvCxnSpPr>
      <xdr:spPr>
        <a:xfrm>
          <a:off x="22072600" y="12085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48113</xdr:rowOff>
    </xdr:from>
    <xdr:to>
      <xdr:col>116</xdr:col>
      <xdr:colOff>63500</xdr:colOff>
      <xdr:row>78</xdr:row>
      <xdr:rowOff>75366</xdr:rowOff>
    </xdr:to>
    <xdr:cxnSp macro="">
      <xdr:nvCxnSpPr>
        <xdr:cNvPr id="854" name="直線コネクタ 853"/>
        <xdr:cNvCxnSpPr/>
      </xdr:nvCxnSpPr>
      <xdr:spPr>
        <a:xfrm flipV="1">
          <a:off x="21323300" y="13421213"/>
          <a:ext cx="838200" cy="2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110879</xdr:rowOff>
    </xdr:from>
    <xdr:ext cx="534377" cy="259045"/>
    <xdr:sp macro="" textlink="">
      <xdr:nvSpPr>
        <xdr:cNvPr id="855" name="繰出金平均値テキスト"/>
        <xdr:cNvSpPr txBox="1"/>
      </xdr:nvSpPr>
      <xdr:spPr>
        <a:xfrm>
          <a:off x="22212300" y="129696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88002</xdr:rowOff>
    </xdr:from>
    <xdr:to>
      <xdr:col>116</xdr:col>
      <xdr:colOff>114300</xdr:colOff>
      <xdr:row>77</xdr:row>
      <xdr:rowOff>18152</xdr:rowOff>
    </xdr:to>
    <xdr:sp macro="" textlink="">
      <xdr:nvSpPr>
        <xdr:cNvPr id="856" name="フローチャート: 判断 855"/>
        <xdr:cNvSpPr/>
      </xdr:nvSpPr>
      <xdr:spPr>
        <a:xfrm>
          <a:off x="22110700" y="1311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75366</xdr:rowOff>
    </xdr:from>
    <xdr:to>
      <xdr:col>111</xdr:col>
      <xdr:colOff>177800</xdr:colOff>
      <xdr:row>78</xdr:row>
      <xdr:rowOff>94290</xdr:rowOff>
    </xdr:to>
    <xdr:cxnSp macro="">
      <xdr:nvCxnSpPr>
        <xdr:cNvPr id="857" name="直線コネクタ 856"/>
        <xdr:cNvCxnSpPr/>
      </xdr:nvCxnSpPr>
      <xdr:spPr>
        <a:xfrm flipV="1">
          <a:off x="20434300" y="13448466"/>
          <a:ext cx="889000" cy="1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75608</xdr:rowOff>
    </xdr:from>
    <xdr:to>
      <xdr:col>112</xdr:col>
      <xdr:colOff>38100</xdr:colOff>
      <xdr:row>77</xdr:row>
      <xdr:rowOff>5758</xdr:rowOff>
    </xdr:to>
    <xdr:sp macro="" textlink="">
      <xdr:nvSpPr>
        <xdr:cNvPr id="858" name="フローチャート: 判断 857"/>
        <xdr:cNvSpPr/>
      </xdr:nvSpPr>
      <xdr:spPr>
        <a:xfrm>
          <a:off x="21272500" y="13105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22286</xdr:rowOff>
    </xdr:from>
    <xdr:ext cx="534377" cy="259045"/>
    <xdr:sp macro="" textlink="">
      <xdr:nvSpPr>
        <xdr:cNvPr id="859" name="テキスト ボックス 858"/>
        <xdr:cNvSpPr txBox="1"/>
      </xdr:nvSpPr>
      <xdr:spPr>
        <a:xfrm>
          <a:off x="21056111" y="1288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88542</xdr:rowOff>
    </xdr:from>
    <xdr:to>
      <xdr:col>107</xdr:col>
      <xdr:colOff>50800</xdr:colOff>
      <xdr:row>78</xdr:row>
      <xdr:rowOff>94290</xdr:rowOff>
    </xdr:to>
    <xdr:cxnSp macro="">
      <xdr:nvCxnSpPr>
        <xdr:cNvPr id="860" name="直線コネクタ 859"/>
        <xdr:cNvCxnSpPr/>
      </xdr:nvCxnSpPr>
      <xdr:spPr>
        <a:xfrm>
          <a:off x="19545300" y="13461642"/>
          <a:ext cx="889000" cy="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67118</xdr:rowOff>
    </xdr:from>
    <xdr:to>
      <xdr:col>107</xdr:col>
      <xdr:colOff>101600</xdr:colOff>
      <xdr:row>76</xdr:row>
      <xdr:rowOff>168718</xdr:rowOff>
    </xdr:to>
    <xdr:sp macro="" textlink="">
      <xdr:nvSpPr>
        <xdr:cNvPr id="861" name="フローチャート: 判断 860"/>
        <xdr:cNvSpPr/>
      </xdr:nvSpPr>
      <xdr:spPr>
        <a:xfrm>
          <a:off x="20383500" y="1309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13795</xdr:rowOff>
    </xdr:from>
    <xdr:ext cx="534377" cy="259045"/>
    <xdr:sp macro="" textlink="">
      <xdr:nvSpPr>
        <xdr:cNvPr id="862" name="テキスト ボックス 861"/>
        <xdr:cNvSpPr txBox="1"/>
      </xdr:nvSpPr>
      <xdr:spPr>
        <a:xfrm>
          <a:off x="20167111" y="1287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89964</xdr:rowOff>
    </xdr:from>
    <xdr:to>
      <xdr:col>102</xdr:col>
      <xdr:colOff>114300</xdr:colOff>
      <xdr:row>78</xdr:row>
      <xdr:rowOff>88542</xdr:rowOff>
    </xdr:to>
    <xdr:cxnSp macro="">
      <xdr:nvCxnSpPr>
        <xdr:cNvPr id="863" name="直線コネクタ 862"/>
        <xdr:cNvCxnSpPr/>
      </xdr:nvCxnSpPr>
      <xdr:spPr>
        <a:xfrm>
          <a:off x="18656300" y="13120164"/>
          <a:ext cx="889000" cy="34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69028</xdr:rowOff>
    </xdr:from>
    <xdr:to>
      <xdr:col>102</xdr:col>
      <xdr:colOff>165100</xdr:colOff>
      <xdr:row>76</xdr:row>
      <xdr:rowOff>170628</xdr:rowOff>
    </xdr:to>
    <xdr:sp macro="" textlink="">
      <xdr:nvSpPr>
        <xdr:cNvPr id="864" name="フローチャート: 判断 863"/>
        <xdr:cNvSpPr/>
      </xdr:nvSpPr>
      <xdr:spPr>
        <a:xfrm>
          <a:off x="19494500" y="1309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15705</xdr:rowOff>
    </xdr:from>
    <xdr:ext cx="534377" cy="259045"/>
    <xdr:sp macro="" textlink="">
      <xdr:nvSpPr>
        <xdr:cNvPr id="865" name="テキスト ボックス 864"/>
        <xdr:cNvSpPr txBox="1"/>
      </xdr:nvSpPr>
      <xdr:spPr>
        <a:xfrm>
          <a:off x="19278111" y="1287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85030</xdr:rowOff>
    </xdr:from>
    <xdr:to>
      <xdr:col>98</xdr:col>
      <xdr:colOff>38100</xdr:colOff>
      <xdr:row>77</xdr:row>
      <xdr:rowOff>15180</xdr:rowOff>
    </xdr:to>
    <xdr:sp macro="" textlink="">
      <xdr:nvSpPr>
        <xdr:cNvPr id="866" name="フローチャート: 判断 865"/>
        <xdr:cNvSpPr/>
      </xdr:nvSpPr>
      <xdr:spPr>
        <a:xfrm>
          <a:off x="18605500" y="131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6307</xdr:rowOff>
    </xdr:from>
    <xdr:ext cx="534377" cy="259045"/>
    <xdr:sp macro="" textlink="">
      <xdr:nvSpPr>
        <xdr:cNvPr id="867" name="テキスト ボックス 866"/>
        <xdr:cNvSpPr txBox="1"/>
      </xdr:nvSpPr>
      <xdr:spPr>
        <a:xfrm>
          <a:off x="18389111" y="1320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168763</xdr:rowOff>
    </xdr:from>
    <xdr:to>
      <xdr:col>116</xdr:col>
      <xdr:colOff>114300</xdr:colOff>
      <xdr:row>78</xdr:row>
      <xdr:rowOff>98913</xdr:rowOff>
    </xdr:to>
    <xdr:sp macro="" textlink="">
      <xdr:nvSpPr>
        <xdr:cNvPr id="873" name="楕円 872"/>
        <xdr:cNvSpPr/>
      </xdr:nvSpPr>
      <xdr:spPr>
        <a:xfrm>
          <a:off x="22110700" y="1337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147190</xdr:rowOff>
    </xdr:from>
    <xdr:ext cx="534377" cy="259045"/>
    <xdr:sp macro="" textlink="">
      <xdr:nvSpPr>
        <xdr:cNvPr id="874" name="繰出金該当値テキスト"/>
        <xdr:cNvSpPr txBox="1"/>
      </xdr:nvSpPr>
      <xdr:spPr>
        <a:xfrm>
          <a:off x="22212300" y="1334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24566</xdr:rowOff>
    </xdr:from>
    <xdr:to>
      <xdr:col>112</xdr:col>
      <xdr:colOff>38100</xdr:colOff>
      <xdr:row>78</xdr:row>
      <xdr:rowOff>126166</xdr:rowOff>
    </xdr:to>
    <xdr:sp macro="" textlink="">
      <xdr:nvSpPr>
        <xdr:cNvPr id="875" name="楕円 874"/>
        <xdr:cNvSpPr/>
      </xdr:nvSpPr>
      <xdr:spPr>
        <a:xfrm>
          <a:off x="21272500" y="133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117293</xdr:rowOff>
    </xdr:from>
    <xdr:ext cx="534377" cy="259045"/>
    <xdr:sp macro="" textlink="">
      <xdr:nvSpPr>
        <xdr:cNvPr id="876" name="テキスト ボックス 875"/>
        <xdr:cNvSpPr txBox="1"/>
      </xdr:nvSpPr>
      <xdr:spPr>
        <a:xfrm>
          <a:off x="21056111" y="1349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43490</xdr:rowOff>
    </xdr:from>
    <xdr:to>
      <xdr:col>107</xdr:col>
      <xdr:colOff>101600</xdr:colOff>
      <xdr:row>78</xdr:row>
      <xdr:rowOff>145090</xdr:rowOff>
    </xdr:to>
    <xdr:sp macro="" textlink="">
      <xdr:nvSpPr>
        <xdr:cNvPr id="877" name="楕円 876"/>
        <xdr:cNvSpPr/>
      </xdr:nvSpPr>
      <xdr:spPr>
        <a:xfrm>
          <a:off x="20383500" y="134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136217</xdr:rowOff>
    </xdr:from>
    <xdr:ext cx="534377" cy="259045"/>
    <xdr:sp macro="" textlink="">
      <xdr:nvSpPr>
        <xdr:cNvPr id="878" name="テキスト ボックス 877"/>
        <xdr:cNvSpPr txBox="1"/>
      </xdr:nvSpPr>
      <xdr:spPr>
        <a:xfrm>
          <a:off x="20167111" y="1350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37742</xdr:rowOff>
    </xdr:from>
    <xdr:to>
      <xdr:col>102</xdr:col>
      <xdr:colOff>165100</xdr:colOff>
      <xdr:row>78</xdr:row>
      <xdr:rowOff>139342</xdr:rowOff>
    </xdr:to>
    <xdr:sp macro="" textlink="">
      <xdr:nvSpPr>
        <xdr:cNvPr id="879" name="楕円 878"/>
        <xdr:cNvSpPr/>
      </xdr:nvSpPr>
      <xdr:spPr>
        <a:xfrm>
          <a:off x="19494500" y="134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130469</xdr:rowOff>
    </xdr:from>
    <xdr:ext cx="534377" cy="259045"/>
    <xdr:sp macro="" textlink="">
      <xdr:nvSpPr>
        <xdr:cNvPr id="880" name="テキスト ボックス 879"/>
        <xdr:cNvSpPr txBox="1"/>
      </xdr:nvSpPr>
      <xdr:spPr>
        <a:xfrm>
          <a:off x="19278111" y="1350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39164</xdr:rowOff>
    </xdr:from>
    <xdr:to>
      <xdr:col>98</xdr:col>
      <xdr:colOff>38100</xdr:colOff>
      <xdr:row>76</xdr:row>
      <xdr:rowOff>140764</xdr:rowOff>
    </xdr:to>
    <xdr:sp macro="" textlink="">
      <xdr:nvSpPr>
        <xdr:cNvPr id="881" name="楕円 880"/>
        <xdr:cNvSpPr/>
      </xdr:nvSpPr>
      <xdr:spPr>
        <a:xfrm>
          <a:off x="18605500" y="1306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157291</xdr:rowOff>
    </xdr:from>
    <xdr:ext cx="534377" cy="259045"/>
    <xdr:sp macro="" textlink="">
      <xdr:nvSpPr>
        <xdr:cNvPr id="882" name="テキスト ボックス 881"/>
        <xdr:cNvSpPr txBox="1"/>
      </xdr:nvSpPr>
      <xdr:spPr>
        <a:xfrm>
          <a:off x="18389111" y="1284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歳出決算総額は、住民一人当たり</a:t>
          </a:r>
          <a:r>
            <a:rPr kumimoji="1" lang="ja-JP" altLang="en-US" sz="1100">
              <a:solidFill>
                <a:schemeClr val="dk1"/>
              </a:solidFill>
              <a:effectLst/>
              <a:latin typeface="+mn-lt"/>
              <a:ea typeface="+mn-ea"/>
              <a:cs typeface="+mn-cs"/>
            </a:rPr>
            <a:t>８９３，４１１</a:t>
          </a:r>
          <a:r>
            <a:rPr kumimoji="1" lang="ja-JP" altLang="ja-JP" sz="1100">
              <a:solidFill>
                <a:schemeClr val="dk1"/>
              </a:solidFill>
              <a:effectLst/>
              <a:latin typeface="+mn-lt"/>
              <a:ea typeface="+mn-ea"/>
              <a:cs typeface="+mn-cs"/>
            </a:rPr>
            <a:t>円となっている。主な構成項目である人件費は、住民一人当たり</a:t>
          </a:r>
          <a:r>
            <a:rPr kumimoji="1" lang="ja-JP" altLang="en-US" sz="1100">
              <a:solidFill>
                <a:schemeClr val="dk1"/>
              </a:solidFill>
              <a:effectLst/>
              <a:latin typeface="+mn-lt"/>
              <a:ea typeface="+mn-ea"/>
              <a:cs typeface="+mn-cs"/>
            </a:rPr>
            <a:t>１０９，８６３</a:t>
          </a:r>
          <a:r>
            <a:rPr kumimoji="1" lang="ja-JP" altLang="ja-JP" sz="1100">
              <a:solidFill>
                <a:schemeClr val="dk1"/>
              </a:solidFill>
              <a:effectLst/>
              <a:latin typeface="+mn-lt"/>
              <a:ea typeface="+mn-ea"/>
              <a:cs typeface="+mn-cs"/>
            </a:rPr>
            <a:t>円となっており、平成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年度から１００，０００円以上で推移してきており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これは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町村が合併したため、類似団体に比べて人口１人当たりの職員数が多い状態になっているためである。平成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）を策定し職員数の適正化に努めている。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扶助費については、住民一人当たり</a:t>
          </a:r>
          <a:r>
            <a:rPr kumimoji="1" lang="ja-JP" altLang="en-US" sz="1100">
              <a:solidFill>
                <a:schemeClr val="dk1"/>
              </a:solidFill>
              <a:effectLst/>
              <a:latin typeface="+mn-lt"/>
              <a:ea typeface="+mn-ea"/>
              <a:cs typeface="+mn-cs"/>
            </a:rPr>
            <a:t>１４６，８４５</a:t>
          </a:r>
          <a:r>
            <a:rPr kumimoji="1" lang="ja-JP" altLang="ja-JP" sz="1100">
              <a:solidFill>
                <a:schemeClr val="dk1"/>
              </a:solidFill>
              <a:effectLst/>
              <a:latin typeface="+mn-lt"/>
              <a:ea typeface="+mn-ea"/>
              <a:cs typeface="+mn-cs"/>
            </a:rPr>
            <a:t>円となっているが、これは他団体にはない救護施設「しらがね寮」（生活保護施設）があることや、保育園、認定こども園等が他団体に比べ施設数が多いことが大きな要因として考えられる。</a:t>
          </a:r>
          <a:r>
            <a:rPr kumimoji="1" lang="ja-JP" altLang="en-US" sz="1100">
              <a:solidFill>
                <a:schemeClr val="dk1"/>
              </a:solidFill>
              <a:effectLst/>
              <a:latin typeface="+mn-lt"/>
              <a:ea typeface="+mn-ea"/>
              <a:cs typeface="+mn-cs"/>
            </a:rPr>
            <a:t>今後は社会保障費</a:t>
          </a:r>
          <a:r>
            <a:rPr kumimoji="1" lang="ja-JP" altLang="ja-JP" sz="1100">
              <a:solidFill>
                <a:schemeClr val="dk1"/>
              </a:solidFill>
              <a:effectLst/>
              <a:latin typeface="+mn-lt"/>
              <a:ea typeface="+mn-ea"/>
              <a:cs typeface="+mn-cs"/>
            </a:rPr>
            <a:t>の自然増に対応しながら行財政改革プランに沿って扶助費全体について抑制していく。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普通建設事業費（うち更新整備）については、住民一人当たり</a:t>
          </a:r>
          <a:r>
            <a:rPr kumimoji="1" lang="ja-JP" altLang="en-US" sz="1100">
              <a:solidFill>
                <a:schemeClr val="dk1"/>
              </a:solidFill>
              <a:effectLst/>
              <a:latin typeface="+mn-lt"/>
              <a:ea typeface="+mn-ea"/>
              <a:cs typeface="+mn-cs"/>
            </a:rPr>
            <a:t>９１，３７７</a:t>
          </a:r>
          <a:r>
            <a:rPr kumimoji="1" lang="ja-JP" altLang="ja-JP" sz="1100">
              <a:solidFill>
                <a:schemeClr val="dk1"/>
              </a:solidFill>
              <a:effectLst/>
              <a:latin typeface="+mn-lt"/>
              <a:ea typeface="+mn-ea"/>
              <a:cs typeface="+mn-cs"/>
            </a:rPr>
            <a:t>円と前年度より</a:t>
          </a:r>
          <a:r>
            <a:rPr kumimoji="1" lang="ja-JP" altLang="en-US" sz="1100">
              <a:solidFill>
                <a:schemeClr val="dk1"/>
              </a:solidFill>
              <a:effectLst/>
              <a:latin typeface="+mn-lt"/>
              <a:ea typeface="+mn-ea"/>
              <a:cs typeface="+mn-cs"/>
            </a:rPr>
            <a:t>５４，５９８</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額となっている。令和４年度から令和５年度にかけて大型事業である、第二庁舎建設事業及び中学校大規模改修事業</a:t>
          </a:r>
          <a:r>
            <a:rPr kumimoji="1" lang="ja-JP" altLang="en-US" sz="1100">
              <a:solidFill>
                <a:schemeClr val="dk1"/>
              </a:solidFill>
              <a:effectLst/>
              <a:latin typeface="+mn-lt"/>
              <a:ea typeface="+mn-ea"/>
              <a:cs typeface="+mn-cs"/>
            </a:rPr>
            <a:t>が完了したことが</a:t>
          </a:r>
          <a:r>
            <a:rPr kumimoji="1" lang="ja-JP" altLang="ja-JP" sz="1100">
              <a:solidFill>
                <a:schemeClr val="dk1"/>
              </a:solidFill>
              <a:effectLst/>
              <a:latin typeface="+mn-lt"/>
              <a:ea typeface="+mn-ea"/>
              <a:cs typeface="+mn-cs"/>
            </a:rPr>
            <a:t>主な要因となっている。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
14,127
159.56
14,040,972
12,812,391
852,408
6,570,890
11,382,171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141224</xdr:rowOff>
    </xdr:from>
    <xdr:to>
      <xdr:col>24</xdr:col>
      <xdr:colOff>62865</xdr:colOff>
      <xdr:row>37</xdr:row>
      <xdr:rowOff>137033</xdr:rowOff>
    </xdr:to>
    <xdr:cxnSp macro="">
      <xdr:nvCxnSpPr>
        <xdr:cNvPr id="56" name="直線コネクタ 55"/>
        <xdr:cNvCxnSpPr/>
      </xdr:nvCxnSpPr>
      <xdr:spPr>
        <a:xfrm flipV="1">
          <a:off x="4633595" y="5113274"/>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140860</xdr:rowOff>
    </xdr:from>
    <xdr:ext cx="469744" cy="259045"/>
    <xdr:sp macro="" textlink="">
      <xdr:nvSpPr>
        <xdr:cNvPr id="57" name="議会費最小値テキスト"/>
        <xdr:cNvSpPr txBox="1"/>
      </xdr:nvSpPr>
      <xdr:spPr>
        <a:xfrm>
          <a:off x="4686300" y="648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137033</xdr:rowOff>
    </xdr:from>
    <xdr:to>
      <xdr:col>24</xdr:col>
      <xdr:colOff>152400</xdr:colOff>
      <xdr:row>37</xdr:row>
      <xdr:rowOff>137033</xdr:rowOff>
    </xdr:to>
    <xdr:cxnSp macro="">
      <xdr:nvCxnSpPr>
        <xdr:cNvPr id="58" name="直線コネクタ 57"/>
        <xdr:cNvCxnSpPr/>
      </xdr:nvCxnSpPr>
      <xdr:spPr>
        <a:xfrm>
          <a:off x="4546600" y="6480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87901</xdr:rowOff>
    </xdr:from>
    <xdr:ext cx="469744" cy="259045"/>
    <xdr:sp macro="" textlink="">
      <xdr:nvSpPr>
        <xdr:cNvPr id="59" name="議会費最大値テキスト"/>
        <xdr:cNvSpPr txBox="1"/>
      </xdr:nvSpPr>
      <xdr:spPr>
        <a:xfrm>
          <a:off x="4686300" y="488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141224</xdr:rowOff>
    </xdr:from>
    <xdr:to>
      <xdr:col>24</xdr:col>
      <xdr:colOff>152400</xdr:colOff>
      <xdr:row>29</xdr:row>
      <xdr:rowOff>141224</xdr:rowOff>
    </xdr:to>
    <xdr:cxnSp macro="">
      <xdr:nvCxnSpPr>
        <xdr:cNvPr id="60" name="直線コネクタ 59"/>
        <xdr:cNvCxnSpPr/>
      </xdr:nvCxnSpPr>
      <xdr:spPr>
        <a:xfrm>
          <a:off x="4546600" y="5113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105791</xdr:rowOff>
    </xdr:from>
    <xdr:to>
      <xdr:col>24</xdr:col>
      <xdr:colOff>63500</xdr:colOff>
      <xdr:row>36</xdr:row>
      <xdr:rowOff>3683</xdr:rowOff>
    </xdr:to>
    <xdr:cxnSp macro="">
      <xdr:nvCxnSpPr>
        <xdr:cNvPr id="61" name="直線コネクタ 60"/>
        <xdr:cNvCxnSpPr/>
      </xdr:nvCxnSpPr>
      <xdr:spPr>
        <a:xfrm flipV="1">
          <a:off x="3797300" y="6106541"/>
          <a:ext cx="8382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64152</xdr:rowOff>
    </xdr:from>
    <xdr:ext cx="469744" cy="259045"/>
    <xdr:sp macro="" textlink="">
      <xdr:nvSpPr>
        <xdr:cNvPr id="62" name="議会費平均値テキスト"/>
        <xdr:cNvSpPr txBox="1"/>
      </xdr:nvSpPr>
      <xdr:spPr>
        <a:xfrm>
          <a:off x="4686300" y="57220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41275</xdr:rowOff>
    </xdr:from>
    <xdr:to>
      <xdr:col>24</xdr:col>
      <xdr:colOff>114300</xdr:colOff>
      <xdr:row>34</xdr:row>
      <xdr:rowOff>142875</xdr:rowOff>
    </xdr:to>
    <xdr:sp macro="" textlink="">
      <xdr:nvSpPr>
        <xdr:cNvPr id="63" name="フローチャート: 判断 62"/>
        <xdr:cNvSpPr/>
      </xdr:nvSpPr>
      <xdr:spPr>
        <a:xfrm>
          <a:off x="4584700" y="587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139319</xdr:rowOff>
    </xdr:from>
    <xdr:to>
      <xdr:col>19</xdr:col>
      <xdr:colOff>177800</xdr:colOff>
      <xdr:row>36</xdr:row>
      <xdr:rowOff>3683</xdr:rowOff>
    </xdr:to>
    <xdr:cxnSp macro="">
      <xdr:nvCxnSpPr>
        <xdr:cNvPr id="64" name="直線コネクタ 63"/>
        <xdr:cNvCxnSpPr/>
      </xdr:nvCxnSpPr>
      <xdr:spPr>
        <a:xfrm>
          <a:off x="2908300" y="6140069"/>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80518</xdr:rowOff>
    </xdr:from>
    <xdr:to>
      <xdr:col>20</xdr:col>
      <xdr:colOff>38100</xdr:colOff>
      <xdr:row>35</xdr:row>
      <xdr:rowOff>10668</xdr:rowOff>
    </xdr:to>
    <xdr:sp macro="" textlink="">
      <xdr:nvSpPr>
        <xdr:cNvPr id="65" name="フローチャート: 判断 64"/>
        <xdr:cNvSpPr/>
      </xdr:nvSpPr>
      <xdr:spPr>
        <a:xfrm>
          <a:off x="3746500" y="590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27195</xdr:rowOff>
    </xdr:from>
    <xdr:ext cx="469744" cy="259045"/>
    <xdr:sp macro="" textlink="">
      <xdr:nvSpPr>
        <xdr:cNvPr id="66" name="テキスト ボックス 65"/>
        <xdr:cNvSpPr txBox="1"/>
      </xdr:nvSpPr>
      <xdr:spPr>
        <a:xfrm>
          <a:off x="3562428" y="568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117983</xdr:rowOff>
    </xdr:from>
    <xdr:to>
      <xdr:col>15</xdr:col>
      <xdr:colOff>50800</xdr:colOff>
      <xdr:row>35</xdr:row>
      <xdr:rowOff>139319</xdr:rowOff>
    </xdr:to>
    <xdr:cxnSp macro="">
      <xdr:nvCxnSpPr>
        <xdr:cNvPr id="67" name="直線コネクタ 66"/>
        <xdr:cNvCxnSpPr/>
      </xdr:nvCxnSpPr>
      <xdr:spPr>
        <a:xfrm>
          <a:off x="2019300" y="6118733"/>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127381</xdr:rowOff>
    </xdr:from>
    <xdr:to>
      <xdr:col>15</xdr:col>
      <xdr:colOff>101600</xdr:colOff>
      <xdr:row>35</xdr:row>
      <xdr:rowOff>57531</xdr:rowOff>
    </xdr:to>
    <xdr:sp macro="" textlink="">
      <xdr:nvSpPr>
        <xdr:cNvPr id="68" name="フローチャート: 判断 67"/>
        <xdr:cNvSpPr/>
      </xdr:nvSpPr>
      <xdr:spPr>
        <a:xfrm>
          <a:off x="2857500" y="595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74058</xdr:rowOff>
    </xdr:from>
    <xdr:ext cx="469744" cy="259045"/>
    <xdr:sp macro="" textlink="">
      <xdr:nvSpPr>
        <xdr:cNvPr id="69" name="テキスト ボックス 68"/>
        <xdr:cNvSpPr txBox="1"/>
      </xdr:nvSpPr>
      <xdr:spPr>
        <a:xfrm>
          <a:off x="2673428" y="573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85217</xdr:rowOff>
    </xdr:from>
    <xdr:to>
      <xdr:col>10</xdr:col>
      <xdr:colOff>114300</xdr:colOff>
      <xdr:row>35</xdr:row>
      <xdr:rowOff>117983</xdr:rowOff>
    </xdr:to>
    <xdr:cxnSp macro="">
      <xdr:nvCxnSpPr>
        <xdr:cNvPr id="70" name="直線コネクタ 69"/>
        <xdr:cNvCxnSpPr/>
      </xdr:nvCxnSpPr>
      <xdr:spPr>
        <a:xfrm>
          <a:off x="1130300" y="5914517"/>
          <a:ext cx="889000" cy="20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140716</xdr:rowOff>
    </xdr:from>
    <xdr:to>
      <xdr:col>10</xdr:col>
      <xdr:colOff>165100</xdr:colOff>
      <xdr:row>35</xdr:row>
      <xdr:rowOff>70866</xdr:rowOff>
    </xdr:to>
    <xdr:sp macro="" textlink="">
      <xdr:nvSpPr>
        <xdr:cNvPr id="71" name="フローチャート: 判断 70"/>
        <xdr:cNvSpPr/>
      </xdr:nvSpPr>
      <xdr:spPr>
        <a:xfrm>
          <a:off x="1968500" y="597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87393</xdr:rowOff>
    </xdr:from>
    <xdr:ext cx="469744" cy="259045"/>
    <xdr:sp macro="" textlink="">
      <xdr:nvSpPr>
        <xdr:cNvPr id="72" name="テキスト ボックス 71"/>
        <xdr:cNvSpPr txBox="1"/>
      </xdr:nvSpPr>
      <xdr:spPr>
        <a:xfrm>
          <a:off x="1784428" y="574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135763</xdr:rowOff>
    </xdr:from>
    <xdr:to>
      <xdr:col>6</xdr:col>
      <xdr:colOff>38100</xdr:colOff>
      <xdr:row>37</xdr:row>
      <xdr:rowOff>65913</xdr:rowOff>
    </xdr:to>
    <xdr:sp macro="" textlink="">
      <xdr:nvSpPr>
        <xdr:cNvPr id="73" name="フローチャート: 判断 72"/>
        <xdr:cNvSpPr/>
      </xdr:nvSpPr>
      <xdr:spPr>
        <a:xfrm>
          <a:off x="1079500" y="63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57040</xdr:rowOff>
    </xdr:from>
    <xdr:ext cx="469744" cy="259045"/>
    <xdr:sp macro="" textlink="">
      <xdr:nvSpPr>
        <xdr:cNvPr id="74" name="テキスト ボックス 73"/>
        <xdr:cNvSpPr txBox="1"/>
      </xdr:nvSpPr>
      <xdr:spPr>
        <a:xfrm>
          <a:off x="895428" y="640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54991</xdr:rowOff>
    </xdr:from>
    <xdr:to>
      <xdr:col>24</xdr:col>
      <xdr:colOff>114300</xdr:colOff>
      <xdr:row>35</xdr:row>
      <xdr:rowOff>156591</xdr:rowOff>
    </xdr:to>
    <xdr:sp macro="" textlink="">
      <xdr:nvSpPr>
        <xdr:cNvPr id="80" name="楕円 79"/>
        <xdr:cNvSpPr/>
      </xdr:nvSpPr>
      <xdr:spPr>
        <a:xfrm>
          <a:off x="4584700" y="605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33418</xdr:rowOff>
    </xdr:from>
    <xdr:ext cx="469744" cy="259045"/>
    <xdr:sp macro="" textlink="">
      <xdr:nvSpPr>
        <xdr:cNvPr id="81" name="議会費該当値テキスト"/>
        <xdr:cNvSpPr txBox="1"/>
      </xdr:nvSpPr>
      <xdr:spPr>
        <a:xfrm>
          <a:off x="4686300" y="603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124333</xdr:rowOff>
    </xdr:from>
    <xdr:to>
      <xdr:col>20</xdr:col>
      <xdr:colOff>38100</xdr:colOff>
      <xdr:row>36</xdr:row>
      <xdr:rowOff>54483</xdr:rowOff>
    </xdr:to>
    <xdr:sp macro="" textlink="">
      <xdr:nvSpPr>
        <xdr:cNvPr id="82" name="楕円 81"/>
        <xdr:cNvSpPr/>
      </xdr:nvSpPr>
      <xdr:spPr>
        <a:xfrm>
          <a:off x="3746500" y="612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45610</xdr:rowOff>
    </xdr:from>
    <xdr:ext cx="469744" cy="259045"/>
    <xdr:sp macro="" textlink="">
      <xdr:nvSpPr>
        <xdr:cNvPr id="83" name="テキスト ボックス 82"/>
        <xdr:cNvSpPr txBox="1"/>
      </xdr:nvSpPr>
      <xdr:spPr>
        <a:xfrm>
          <a:off x="3562428" y="621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88519</xdr:rowOff>
    </xdr:from>
    <xdr:to>
      <xdr:col>15</xdr:col>
      <xdr:colOff>101600</xdr:colOff>
      <xdr:row>36</xdr:row>
      <xdr:rowOff>18669</xdr:rowOff>
    </xdr:to>
    <xdr:sp macro="" textlink="">
      <xdr:nvSpPr>
        <xdr:cNvPr id="84" name="楕円 83"/>
        <xdr:cNvSpPr/>
      </xdr:nvSpPr>
      <xdr:spPr>
        <a:xfrm>
          <a:off x="2857500" y="608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9796</xdr:rowOff>
    </xdr:from>
    <xdr:ext cx="469744" cy="259045"/>
    <xdr:sp macro="" textlink="">
      <xdr:nvSpPr>
        <xdr:cNvPr id="85" name="テキスト ボックス 84"/>
        <xdr:cNvSpPr txBox="1"/>
      </xdr:nvSpPr>
      <xdr:spPr>
        <a:xfrm>
          <a:off x="2673428" y="61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67183</xdr:rowOff>
    </xdr:from>
    <xdr:to>
      <xdr:col>10</xdr:col>
      <xdr:colOff>165100</xdr:colOff>
      <xdr:row>35</xdr:row>
      <xdr:rowOff>168783</xdr:rowOff>
    </xdr:to>
    <xdr:sp macro="" textlink="">
      <xdr:nvSpPr>
        <xdr:cNvPr id="86" name="楕円 85"/>
        <xdr:cNvSpPr/>
      </xdr:nvSpPr>
      <xdr:spPr>
        <a:xfrm>
          <a:off x="1968500" y="606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159910</xdr:rowOff>
    </xdr:from>
    <xdr:ext cx="469744" cy="259045"/>
    <xdr:sp macro="" textlink="">
      <xdr:nvSpPr>
        <xdr:cNvPr id="87" name="テキスト ボックス 86"/>
        <xdr:cNvSpPr txBox="1"/>
      </xdr:nvSpPr>
      <xdr:spPr>
        <a:xfrm>
          <a:off x="1784428"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34417</xdr:rowOff>
    </xdr:from>
    <xdr:to>
      <xdr:col>6</xdr:col>
      <xdr:colOff>38100</xdr:colOff>
      <xdr:row>34</xdr:row>
      <xdr:rowOff>136017</xdr:rowOff>
    </xdr:to>
    <xdr:sp macro="" textlink="">
      <xdr:nvSpPr>
        <xdr:cNvPr id="88" name="楕円 87"/>
        <xdr:cNvSpPr/>
      </xdr:nvSpPr>
      <xdr:spPr>
        <a:xfrm>
          <a:off x="1079500" y="586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152544</xdr:rowOff>
    </xdr:from>
    <xdr:ext cx="469744" cy="259045"/>
    <xdr:sp macro="" textlink="">
      <xdr:nvSpPr>
        <xdr:cNvPr id="89" name="テキスト ボックス 88"/>
        <xdr:cNvSpPr txBox="1"/>
      </xdr:nvSpPr>
      <xdr:spPr>
        <a:xfrm>
          <a:off x="895428" y="5638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9096</xdr:rowOff>
    </xdr:from>
    <xdr:to>
      <xdr:col>24</xdr:col>
      <xdr:colOff>62865</xdr:colOff>
      <xdr:row>58</xdr:row>
      <xdr:rowOff>122874</xdr:rowOff>
    </xdr:to>
    <xdr:cxnSp macro="">
      <xdr:nvCxnSpPr>
        <xdr:cNvPr id="113" name="直線コネクタ 112"/>
        <xdr:cNvCxnSpPr/>
      </xdr:nvCxnSpPr>
      <xdr:spPr>
        <a:xfrm flipV="1">
          <a:off x="4633595" y="8581596"/>
          <a:ext cx="1270" cy="1485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126701</xdr:rowOff>
    </xdr:from>
    <xdr:ext cx="534377" cy="259045"/>
    <xdr:sp macro="" textlink="">
      <xdr:nvSpPr>
        <xdr:cNvPr id="114" name="総務費最小値テキスト"/>
        <xdr:cNvSpPr txBox="1"/>
      </xdr:nvSpPr>
      <xdr:spPr>
        <a:xfrm>
          <a:off x="4686300" y="1007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122874</xdr:rowOff>
    </xdr:from>
    <xdr:to>
      <xdr:col>24</xdr:col>
      <xdr:colOff>152400</xdr:colOff>
      <xdr:row>58</xdr:row>
      <xdr:rowOff>122874</xdr:rowOff>
    </xdr:to>
    <xdr:cxnSp macro="">
      <xdr:nvCxnSpPr>
        <xdr:cNvPr id="115" name="直線コネクタ 114"/>
        <xdr:cNvCxnSpPr/>
      </xdr:nvCxnSpPr>
      <xdr:spPr>
        <a:xfrm>
          <a:off x="4546600" y="10066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127223</xdr:rowOff>
    </xdr:from>
    <xdr:ext cx="690189" cy="259045"/>
    <xdr:sp macro="" textlink="">
      <xdr:nvSpPr>
        <xdr:cNvPr id="116" name="総務費最大値テキスト"/>
        <xdr:cNvSpPr txBox="1"/>
      </xdr:nvSpPr>
      <xdr:spPr>
        <a:xfrm>
          <a:off x="4686300" y="83568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1,242,838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9096</xdr:rowOff>
    </xdr:from>
    <xdr:to>
      <xdr:col>24</xdr:col>
      <xdr:colOff>152400</xdr:colOff>
      <xdr:row>50</xdr:row>
      <xdr:rowOff>9096</xdr:rowOff>
    </xdr:to>
    <xdr:cxnSp macro="">
      <xdr:nvCxnSpPr>
        <xdr:cNvPr id="117" name="直線コネクタ 116"/>
        <xdr:cNvCxnSpPr/>
      </xdr:nvCxnSpPr>
      <xdr:spPr>
        <a:xfrm>
          <a:off x="4546600" y="8581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116361</xdr:rowOff>
    </xdr:from>
    <xdr:to>
      <xdr:col>24</xdr:col>
      <xdr:colOff>63500</xdr:colOff>
      <xdr:row>57</xdr:row>
      <xdr:rowOff>136279</xdr:rowOff>
    </xdr:to>
    <xdr:cxnSp macro="">
      <xdr:nvCxnSpPr>
        <xdr:cNvPr id="118" name="直線コネクタ 117"/>
        <xdr:cNvCxnSpPr/>
      </xdr:nvCxnSpPr>
      <xdr:spPr>
        <a:xfrm>
          <a:off x="3797300" y="9889011"/>
          <a:ext cx="838200" cy="1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101317</xdr:rowOff>
    </xdr:from>
    <xdr:ext cx="599010" cy="259045"/>
    <xdr:sp macro="" textlink="">
      <xdr:nvSpPr>
        <xdr:cNvPr id="119" name="総務費平均値テキスト"/>
        <xdr:cNvSpPr txBox="1"/>
      </xdr:nvSpPr>
      <xdr:spPr>
        <a:xfrm>
          <a:off x="4686300" y="97025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78440</xdr:rowOff>
    </xdr:from>
    <xdr:to>
      <xdr:col>24</xdr:col>
      <xdr:colOff>114300</xdr:colOff>
      <xdr:row>58</xdr:row>
      <xdr:rowOff>8590</xdr:rowOff>
    </xdr:to>
    <xdr:sp macro="" textlink="">
      <xdr:nvSpPr>
        <xdr:cNvPr id="120" name="フローチャート: 判断 119"/>
        <xdr:cNvSpPr/>
      </xdr:nvSpPr>
      <xdr:spPr>
        <a:xfrm>
          <a:off x="4584700" y="985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44845</xdr:rowOff>
    </xdr:from>
    <xdr:to>
      <xdr:col>19</xdr:col>
      <xdr:colOff>177800</xdr:colOff>
      <xdr:row>57</xdr:row>
      <xdr:rowOff>116361</xdr:rowOff>
    </xdr:to>
    <xdr:cxnSp macro="">
      <xdr:nvCxnSpPr>
        <xdr:cNvPr id="121" name="直線コネクタ 120"/>
        <xdr:cNvCxnSpPr/>
      </xdr:nvCxnSpPr>
      <xdr:spPr>
        <a:xfrm>
          <a:off x="2908300" y="9817495"/>
          <a:ext cx="889000" cy="7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104332</xdr:rowOff>
    </xdr:from>
    <xdr:to>
      <xdr:col>20</xdr:col>
      <xdr:colOff>38100</xdr:colOff>
      <xdr:row>58</xdr:row>
      <xdr:rowOff>34482</xdr:rowOff>
    </xdr:to>
    <xdr:sp macro="" textlink="">
      <xdr:nvSpPr>
        <xdr:cNvPr id="122" name="フローチャート: 判断 121"/>
        <xdr:cNvSpPr/>
      </xdr:nvSpPr>
      <xdr:spPr>
        <a:xfrm>
          <a:off x="3746500" y="987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25609</xdr:rowOff>
    </xdr:from>
    <xdr:ext cx="599010" cy="259045"/>
    <xdr:sp macro="" textlink="">
      <xdr:nvSpPr>
        <xdr:cNvPr id="123" name="テキスト ボックス 122"/>
        <xdr:cNvSpPr txBox="1"/>
      </xdr:nvSpPr>
      <xdr:spPr>
        <a:xfrm>
          <a:off x="3497795" y="996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44845</xdr:rowOff>
    </xdr:from>
    <xdr:to>
      <xdr:col>15</xdr:col>
      <xdr:colOff>50800</xdr:colOff>
      <xdr:row>57</xdr:row>
      <xdr:rowOff>91122</xdr:rowOff>
    </xdr:to>
    <xdr:cxnSp macro="">
      <xdr:nvCxnSpPr>
        <xdr:cNvPr id="124" name="直線コネクタ 123"/>
        <xdr:cNvCxnSpPr/>
      </xdr:nvCxnSpPr>
      <xdr:spPr>
        <a:xfrm flipV="1">
          <a:off x="2019300" y="9817495"/>
          <a:ext cx="889000" cy="4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149912</xdr:rowOff>
    </xdr:from>
    <xdr:to>
      <xdr:col>15</xdr:col>
      <xdr:colOff>101600</xdr:colOff>
      <xdr:row>58</xdr:row>
      <xdr:rowOff>80062</xdr:rowOff>
    </xdr:to>
    <xdr:sp macro="" textlink="">
      <xdr:nvSpPr>
        <xdr:cNvPr id="125" name="フローチャート: 判断 124"/>
        <xdr:cNvSpPr/>
      </xdr:nvSpPr>
      <xdr:spPr>
        <a:xfrm>
          <a:off x="2857500" y="9922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71189</xdr:rowOff>
    </xdr:from>
    <xdr:ext cx="599010" cy="259045"/>
    <xdr:sp macro="" textlink="">
      <xdr:nvSpPr>
        <xdr:cNvPr id="126" name="テキスト ボックス 125"/>
        <xdr:cNvSpPr txBox="1"/>
      </xdr:nvSpPr>
      <xdr:spPr>
        <a:xfrm>
          <a:off x="2608795" y="10015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91122</xdr:rowOff>
    </xdr:from>
    <xdr:to>
      <xdr:col>10</xdr:col>
      <xdr:colOff>114300</xdr:colOff>
      <xdr:row>58</xdr:row>
      <xdr:rowOff>53406</xdr:rowOff>
    </xdr:to>
    <xdr:cxnSp macro="">
      <xdr:nvCxnSpPr>
        <xdr:cNvPr id="127" name="直線コネクタ 126"/>
        <xdr:cNvCxnSpPr/>
      </xdr:nvCxnSpPr>
      <xdr:spPr>
        <a:xfrm flipV="1">
          <a:off x="1130300" y="9863772"/>
          <a:ext cx="889000" cy="13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52459</xdr:rowOff>
    </xdr:from>
    <xdr:to>
      <xdr:col>10</xdr:col>
      <xdr:colOff>165100</xdr:colOff>
      <xdr:row>57</xdr:row>
      <xdr:rowOff>154059</xdr:rowOff>
    </xdr:to>
    <xdr:sp macro="" textlink="">
      <xdr:nvSpPr>
        <xdr:cNvPr id="128" name="フローチャート: 判断 127"/>
        <xdr:cNvSpPr/>
      </xdr:nvSpPr>
      <xdr:spPr>
        <a:xfrm>
          <a:off x="1968500" y="982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145186</xdr:rowOff>
    </xdr:from>
    <xdr:ext cx="599010" cy="259045"/>
    <xdr:sp macro="" textlink="">
      <xdr:nvSpPr>
        <xdr:cNvPr id="129" name="テキスト ボックス 128"/>
        <xdr:cNvSpPr txBox="1"/>
      </xdr:nvSpPr>
      <xdr:spPr>
        <a:xfrm>
          <a:off x="1719795" y="991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24646</xdr:rowOff>
    </xdr:from>
    <xdr:to>
      <xdr:col>6</xdr:col>
      <xdr:colOff>38100</xdr:colOff>
      <xdr:row>58</xdr:row>
      <xdr:rowOff>126246</xdr:rowOff>
    </xdr:to>
    <xdr:sp macro="" textlink="">
      <xdr:nvSpPr>
        <xdr:cNvPr id="130" name="フローチャート: 判断 129"/>
        <xdr:cNvSpPr/>
      </xdr:nvSpPr>
      <xdr:spPr>
        <a:xfrm>
          <a:off x="1079500" y="996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117373</xdr:rowOff>
    </xdr:from>
    <xdr:ext cx="599010" cy="259045"/>
    <xdr:sp macro="" textlink="">
      <xdr:nvSpPr>
        <xdr:cNvPr id="131" name="テキスト ボックス 130"/>
        <xdr:cNvSpPr txBox="1"/>
      </xdr:nvSpPr>
      <xdr:spPr>
        <a:xfrm>
          <a:off x="830795" y="1006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85479</xdr:rowOff>
    </xdr:from>
    <xdr:to>
      <xdr:col>24</xdr:col>
      <xdr:colOff>114300</xdr:colOff>
      <xdr:row>58</xdr:row>
      <xdr:rowOff>15629</xdr:rowOff>
    </xdr:to>
    <xdr:sp macro="" textlink="">
      <xdr:nvSpPr>
        <xdr:cNvPr id="137" name="楕円 136"/>
        <xdr:cNvSpPr/>
      </xdr:nvSpPr>
      <xdr:spPr>
        <a:xfrm>
          <a:off x="4584700" y="98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63906</xdr:rowOff>
    </xdr:from>
    <xdr:ext cx="599010" cy="259045"/>
    <xdr:sp macro="" textlink="">
      <xdr:nvSpPr>
        <xdr:cNvPr id="138" name="総務費該当値テキスト"/>
        <xdr:cNvSpPr txBox="1"/>
      </xdr:nvSpPr>
      <xdr:spPr>
        <a:xfrm>
          <a:off x="4686300" y="9836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65561</xdr:rowOff>
    </xdr:from>
    <xdr:to>
      <xdr:col>20</xdr:col>
      <xdr:colOff>38100</xdr:colOff>
      <xdr:row>57</xdr:row>
      <xdr:rowOff>167161</xdr:rowOff>
    </xdr:to>
    <xdr:sp macro="" textlink="">
      <xdr:nvSpPr>
        <xdr:cNvPr id="139" name="楕円 138"/>
        <xdr:cNvSpPr/>
      </xdr:nvSpPr>
      <xdr:spPr>
        <a:xfrm>
          <a:off x="3746500" y="983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12238</xdr:rowOff>
    </xdr:from>
    <xdr:ext cx="599010" cy="259045"/>
    <xdr:sp macro="" textlink="">
      <xdr:nvSpPr>
        <xdr:cNvPr id="140" name="テキスト ボックス 139"/>
        <xdr:cNvSpPr txBox="1"/>
      </xdr:nvSpPr>
      <xdr:spPr>
        <a:xfrm>
          <a:off x="3497795" y="961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165495</xdr:rowOff>
    </xdr:from>
    <xdr:to>
      <xdr:col>15</xdr:col>
      <xdr:colOff>101600</xdr:colOff>
      <xdr:row>57</xdr:row>
      <xdr:rowOff>95645</xdr:rowOff>
    </xdr:to>
    <xdr:sp macro="" textlink="">
      <xdr:nvSpPr>
        <xdr:cNvPr id="141" name="楕円 140"/>
        <xdr:cNvSpPr/>
      </xdr:nvSpPr>
      <xdr:spPr>
        <a:xfrm>
          <a:off x="2857500" y="976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112172</xdr:rowOff>
    </xdr:from>
    <xdr:ext cx="599010" cy="259045"/>
    <xdr:sp macro="" textlink="">
      <xdr:nvSpPr>
        <xdr:cNvPr id="142" name="テキスト ボックス 141"/>
        <xdr:cNvSpPr txBox="1"/>
      </xdr:nvSpPr>
      <xdr:spPr>
        <a:xfrm>
          <a:off x="2608795" y="954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40322</xdr:rowOff>
    </xdr:from>
    <xdr:to>
      <xdr:col>10</xdr:col>
      <xdr:colOff>165100</xdr:colOff>
      <xdr:row>57</xdr:row>
      <xdr:rowOff>141922</xdr:rowOff>
    </xdr:to>
    <xdr:sp macro="" textlink="">
      <xdr:nvSpPr>
        <xdr:cNvPr id="143" name="楕円 142"/>
        <xdr:cNvSpPr/>
      </xdr:nvSpPr>
      <xdr:spPr>
        <a:xfrm>
          <a:off x="1968500" y="981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158449</xdr:rowOff>
    </xdr:from>
    <xdr:ext cx="599010" cy="259045"/>
    <xdr:sp macro="" textlink="">
      <xdr:nvSpPr>
        <xdr:cNvPr id="144" name="テキスト ボックス 143"/>
        <xdr:cNvSpPr txBox="1"/>
      </xdr:nvSpPr>
      <xdr:spPr>
        <a:xfrm>
          <a:off x="1719795" y="958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2606</xdr:rowOff>
    </xdr:from>
    <xdr:to>
      <xdr:col>6</xdr:col>
      <xdr:colOff>38100</xdr:colOff>
      <xdr:row>58</xdr:row>
      <xdr:rowOff>104206</xdr:rowOff>
    </xdr:to>
    <xdr:sp macro="" textlink="">
      <xdr:nvSpPr>
        <xdr:cNvPr id="145" name="楕円 144"/>
        <xdr:cNvSpPr/>
      </xdr:nvSpPr>
      <xdr:spPr>
        <a:xfrm>
          <a:off x="1079500" y="994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120733</xdr:rowOff>
    </xdr:from>
    <xdr:ext cx="599010" cy="259045"/>
    <xdr:sp macro="" textlink="">
      <xdr:nvSpPr>
        <xdr:cNvPr id="146" name="テキスト ボックス 145"/>
        <xdr:cNvSpPr txBox="1"/>
      </xdr:nvSpPr>
      <xdr:spPr>
        <a:xfrm>
          <a:off x="830795" y="9721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121427</xdr:rowOff>
    </xdr:from>
    <xdr:to>
      <xdr:col>24</xdr:col>
      <xdr:colOff>62865</xdr:colOff>
      <xdr:row>79</xdr:row>
      <xdr:rowOff>97546</xdr:rowOff>
    </xdr:to>
    <xdr:cxnSp macro="">
      <xdr:nvCxnSpPr>
        <xdr:cNvPr id="171" name="直線コネクタ 170"/>
        <xdr:cNvCxnSpPr/>
      </xdr:nvCxnSpPr>
      <xdr:spPr>
        <a:xfrm flipV="1">
          <a:off x="4633595" y="12294377"/>
          <a:ext cx="1270" cy="1347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101373</xdr:rowOff>
    </xdr:from>
    <xdr:ext cx="599010" cy="259045"/>
    <xdr:sp macro="" textlink="">
      <xdr:nvSpPr>
        <xdr:cNvPr id="172" name="民生費最小値テキスト"/>
        <xdr:cNvSpPr txBox="1"/>
      </xdr:nvSpPr>
      <xdr:spPr>
        <a:xfrm>
          <a:off x="4686300" y="1364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97546</xdr:rowOff>
    </xdr:from>
    <xdr:to>
      <xdr:col>24</xdr:col>
      <xdr:colOff>152400</xdr:colOff>
      <xdr:row>79</xdr:row>
      <xdr:rowOff>97546</xdr:rowOff>
    </xdr:to>
    <xdr:cxnSp macro="">
      <xdr:nvCxnSpPr>
        <xdr:cNvPr id="173" name="直線コネクタ 172"/>
        <xdr:cNvCxnSpPr/>
      </xdr:nvCxnSpPr>
      <xdr:spPr>
        <a:xfrm>
          <a:off x="4546600" y="1364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68104</xdr:rowOff>
    </xdr:from>
    <xdr:ext cx="599010" cy="259045"/>
    <xdr:sp macro="" textlink="">
      <xdr:nvSpPr>
        <xdr:cNvPr id="174" name="民生費最大値テキスト"/>
        <xdr:cNvSpPr txBox="1"/>
      </xdr:nvSpPr>
      <xdr:spPr>
        <a:xfrm>
          <a:off x="4686300" y="12069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319,898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121427</xdr:rowOff>
    </xdr:from>
    <xdr:to>
      <xdr:col>24</xdr:col>
      <xdr:colOff>152400</xdr:colOff>
      <xdr:row>71</xdr:row>
      <xdr:rowOff>121427</xdr:rowOff>
    </xdr:to>
    <xdr:cxnSp macro="">
      <xdr:nvCxnSpPr>
        <xdr:cNvPr id="175" name="直線コネクタ 174"/>
        <xdr:cNvCxnSpPr/>
      </xdr:nvCxnSpPr>
      <xdr:spPr>
        <a:xfrm>
          <a:off x="4546600" y="12294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74320</xdr:rowOff>
    </xdr:from>
    <xdr:to>
      <xdr:col>24</xdr:col>
      <xdr:colOff>63500</xdr:colOff>
      <xdr:row>75</xdr:row>
      <xdr:rowOff>65961</xdr:rowOff>
    </xdr:to>
    <xdr:cxnSp macro="">
      <xdr:nvCxnSpPr>
        <xdr:cNvPr id="176" name="直線コネクタ 175"/>
        <xdr:cNvCxnSpPr/>
      </xdr:nvCxnSpPr>
      <xdr:spPr>
        <a:xfrm flipV="1">
          <a:off x="3797300" y="12761620"/>
          <a:ext cx="838200" cy="16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3143</xdr:rowOff>
    </xdr:from>
    <xdr:ext cx="599010" cy="259045"/>
    <xdr:sp macro="" textlink="">
      <xdr:nvSpPr>
        <xdr:cNvPr id="177" name="民生費平均値テキスト"/>
        <xdr:cNvSpPr txBox="1"/>
      </xdr:nvSpPr>
      <xdr:spPr>
        <a:xfrm>
          <a:off x="4686300" y="130333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24716</xdr:rowOff>
    </xdr:from>
    <xdr:to>
      <xdr:col>24</xdr:col>
      <xdr:colOff>114300</xdr:colOff>
      <xdr:row>76</xdr:row>
      <xdr:rowOff>126316</xdr:rowOff>
    </xdr:to>
    <xdr:sp macro="" textlink="">
      <xdr:nvSpPr>
        <xdr:cNvPr id="178" name="フローチャート: 判断 177"/>
        <xdr:cNvSpPr/>
      </xdr:nvSpPr>
      <xdr:spPr>
        <a:xfrm>
          <a:off x="4584700" y="1305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139487</xdr:rowOff>
    </xdr:from>
    <xdr:to>
      <xdr:col>19</xdr:col>
      <xdr:colOff>177800</xdr:colOff>
      <xdr:row>75</xdr:row>
      <xdr:rowOff>65961</xdr:rowOff>
    </xdr:to>
    <xdr:cxnSp macro="">
      <xdr:nvCxnSpPr>
        <xdr:cNvPr id="179" name="直線コネクタ 178"/>
        <xdr:cNvCxnSpPr/>
      </xdr:nvCxnSpPr>
      <xdr:spPr>
        <a:xfrm>
          <a:off x="2908300" y="12826787"/>
          <a:ext cx="889000" cy="9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106380</xdr:rowOff>
    </xdr:from>
    <xdr:to>
      <xdr:col>20</xdr:col>
      <xdr:colOff>38100</xdr:colOff>
      <xdr:row>77</xdr:row>
      <xdr:rowOff>36530</xdr:rowOff>
    </xdr:to>
    <xdr:sp macro="" textlink="">
      <xdr:nvSpPr>
        <xdr:cNvPr id="180" name="フローチャート: 判断 179"/>
        <xdr:cNvSpPr/>
      </xdr:nvSpPr>
      <xdr:spPr>
        <a:xfrm>
          <a:off x="3746500" y="1313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27657</xdr:rowOff>
    </xdr:from>
    <xdr:ext cx="599010" cy="259045"/>
    <xdr:sp macro="" textlink="">
      <xdr:nvSpPr>
        <xdr:cNvPr id="181" name="テキスト ボックス 180"/>
        <xdr:cNvSpPr txBox="1"/>
      </xdr:nvSpPr>
      <xdr:spPr>
        <a:xfrm>
          <a:off x="3497795" y="13229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67958</xdr:rowOff>
    </xdr:from>
    <xdr:to>
      <xdr:col>15</xdr:col>
      <xdr:colOff>50800</xdr:colOff>
      <xdr:row>74</xdr:row>
      <xdr:rowOff>139487</xdr:rowOff>
    </xdr:to>
    <xdr:cxnSp macro="">
      <xdr:nvCxnSpPr>
        <xdr:cNvPr id="182" name="直線コネクタ 181"/>
        <xdr:cNvCxnSpPr/>
      </xdr:nvCxnSpPr>
      <xdr:spPr>
        <a:xfrm>
          <a:off x="2019300" y="12755258"/>
          <a:ext cx="889000" cy="7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62047</xdr:rowOff>
    </xdr:from>
    <xdr:to>
      <xdr:col>15</xdr:col>
      <xdr:colOff>101600</xdr:colOff>
      <xdr:row>76</xdr:row>
      <xdr:rowOff>163647</xdr:rowOff>
    </xdr:to>
    <xdr:sp macro="" textlink="">
      <xdr:nvSpPr>
        <xdr:cNvPr id="183" name="フローチャート: 判断 182"/>
        <xdr:cNvSpPr/>
      </xdr:nvSpPr>
      <xdr:spPr>
        <a:xfrm>
          <a:off x="2857500" y="13092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154774</xdr:rowOff>
    </xdr:from>
    <xdr:ext cx="599010" cy="259045"/>
    <xdr:sp macro="" textlink="">
      <xdr:nvSpPr>
        <xdr:cNvPr id="184" name="テキスト ボックス 183"/>
        <xdr:cNvSpPr txBox="1"/>
      </xdr:nvSpPr>
      <xdr:spPr>
        <a:xfrm>
          <a:off x="2608795" y="13184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67958</xdr:rowOff>
    </xdr:from>
    <xdr:to>
      <xdr:col>10</xdr:col>
      <xdr:colOff>114300</xdr:colOff>
      <xdr:row>75</xdr:row>
      <xdr:rowOff>163078</xdr:rowOff>
    </xdr:to>
    <xdr:cxnSp macro="">
      <xdr:nvCxnSpPr>
        <xdr:cNvPr id="185" name="直線コネクタ 184"/>
        <xdr:cNvCxnSpPr/>
      </xdr:nvCxnSpPr>
      <xdr:spPr>
        <a:xfrm flipV="1">
          <a:off x="1130300" y="12755258"/>
          <a:ext cx="889000" cy="26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99279</xdr:rowOff>
    </xdr:from>
    <xdr:to>
      <xdr:col>10</xdr:col>
      <xdr:colOff>165100</xdr:colOff>
      <xdr:row>78</xdr:row>
      <xdr:rowOff>29429</xdr:rowOff>
    </xdr:to>
    <xdr:sp macro="" textlink="">
      <xdr:nvSpPr>
        <xdr:cNvPr id="186" name="フローチャート: 判断 185"/>
        <xdr:cNvSpPr/>
      </xdr:nvSpPr>
      <xdr:spPr>
        <a:xfrm>
          <a:off x="1968500" y="13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20556</xdr:rowOff>
    </xdr:from>
    <xdr:ext cx="599010" cy="259045"/>
    <xdr:sp macro="" textlink="">
      <xdr:nvSpPr>
        <xdr:cNvPr id="187" name="テキスト ボックス 186"/>
        <xdr:cNvSpPr txBox="1"/>
      </xdr:nvSpPr>
      <xdr:spPr>
        <a:xfrm>
          <a:off x="1719795" y="1339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5797</xdr:rowOff>
    </xdr:from>
    <xdr:to>
      <xdr:col>6</xdr:col>
      <xdr:colOff>38100</xdr:colOff>
      <xdr:row>78</xdr:row>
      <xdr:rowOff>107397</xdr:rowOff>
    </xdr:to>
    <xdr:sp macro="" textlink="">
      <xdr:nvSpPr>
        <xdr:cNvPr id="188" name="フローチャート: 判断 187"/>
        <xdr:cNvSpPr/>
      </xdr:nvSpPr>
      <xdr:spPr>
        <a:xfrm>
          <a:off x="1079500" y="133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98524</xdr:rowOff>
    </xdr:from>
    <xdr:ext cx="599010" cy="259045"/>
    <xdr:sp macro="" textlink="">
      <xdr:nvSpPr>
        <xdr:cNvPr id="189" name="テキスト ボックス 188"/>
        <xdr:cNvSpPr txBox="1"/>
      </xdr:nvSpPr>
      <xdr:spPr>
        <a:xfrm>
          <a:off x="830795" y="13471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23520</xdr:rowOff>
    </xdr:from>
    <xdr:to>
      <xdr:col>24</xdr:col>
      <xdr:colOff>114300</xdr:colOff>
      <xdr:row>74</xdr:row>
      <xdr:rowOff>125120</xdr:rowOff>
    </xdr:to>
    <xdr:sp macro="" textlink="">
      <xdr:nvSpPr>
        <xdr:cNvPr id="195" name="楕円 194"/>
        <xdr:cNvSpPr/>
      </xdr:nvSpPr>
      <xdr:spPr>
        <a:xfrm>
          <a:off x="4584700" y="1271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46397</xdr:rowOff>
    </xdr:from>
    <xdr:ext cx="599010" cy="259045"/>
    <xdr:sp macro="" textlink="">
      <xdr:nvSpPr>
        <xdr:cNvPr id="196" name="民生費該当値テキスト"/>
        <xdr:cNvSpPr txBox="1"/>
      </xdr:nvSpPr>
      <xdr:spPr>
        <a:xfrm>
          <a:off x="4686300" y="1256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15161</xdr:rowOff>
    </xdr:from>
    <xdr:to>
      <xdr:col>20</xdr:col>
      <xdr:colOff>38100</xdr:colOff>
      <xdr:row>75</xdr:row>
      <xdr:rowOff>116761</xdr:rowOff>
    </xdr:to>
    <xdr:sp macro="" textlink="">
      <xdr:nvSpPr>
        <xdr:cNvPr id="197" name="楕円 196"/>
        <xdr:cNvSpPr/>
      </xdr:nvSpPr>
      <xdr:spPr>
        <a:xfrm>
          <a:off x="3746500" y="128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133288</xdr:rowOff>
    </xdr:from>
    <xdr:ext cx="599010" cy="259045"/>
    <xdr:sp macro="" textlink="">
      <xdr:nvSpPr>
        <xdr:cNvPr id="198" name="テキスト ボックス 197"/>
        <xdr:cNvSpPr txBox="1"/>
      </xdr:nvSpPr>
      <xdr:spPr>
        <a:xfrm>
          <a:off x="3497795" y="12649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88687</xdr:rowOff>
    </xdr:from>
    <xdr:to>
      <xdr:col>15</xdr:col>
      <xdr:colOff>101600</xdr:colOff>
      <xdr:row>75</xdr:row>
      <xdr:rowOff>18837</xdr:rowOff>
    </xdr:to>
    <xdr:sp macro="" textlink="">
      <xdr:nvSpPr>
        <xdr:cNvPr id="199" name="楕円 198"/>
        <xdr:cNvSpPr/>
      </xdr:nvSpPr>
      <xdr:spPr>
        <a:xfrm>
          <a:off x="2857500" y="1277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35364</xdr:rowOff>
    </xdr:from>
    <xdr:ext cx="599010" cy="259045"/>
    <xdr:sp macro="" textlink="">
      <xdr:nvSpPr>
        <xdr:cNvPr id="200" name="テキスト ボックス 199"/>
        <xdr:cNvSpPr txBox="1"/>
      </xdr:nvSpPr>
      <xdr:spPr>
        <a:xfrm>
          <a:off x="2608795" y="1255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17158</xdr:rowOff>
    </xdr:from>
    <xdr:to>
      <xdr:col>10</xdr:col>
      <xdr:colOff>165100</xdr:colOff>
      <xdr:row>74</xdr:row>
      <xdr:rowOff>118758</xdr:rowOff>
    </xdr:to>
    <xdr:sp macro="" textlink="">
      <xdr:nvSpPr>
        <xdr:cNvPr id="201" name="楕円 200"/>
        <xdr:cNvSpPr/>
      </xdr:nvSpPr>
      <xdr:spPr>
        <a:xfrm>
          <a:off x="1968500" y="1270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135285</xdr:rowOff>
    </xdr:from>
    <xdr:ext cx="599010" cy="259045"/>
    <xdr:sp macro="" textlink="">
      <xdr:nvSpPr>
        <xdr:cNvPr id="202" name="テキスト ボックス 201"/>
        <xdr:cNvSpPr txBox="1"/>
      </xdr:nvSpPr>
      <xdr:spPr>
        <a:xfrm>
          <a:off x="1719795" y="1247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112278</xdr:rowOff>
    </xdr:from>
    <xdr:to>
      <xdr:col>6</xdr:col>
      <xdr:colOff>38100</xdr:colOff>
      <xdr:row>76</xdr:row>
      <xdr:rowOff>42428</xdr:rowOff>
    </xdr:to>
    <xdr:sp macro="" textlink="">
      <xdr:nvSpPr>
        <xdr:cNvPr id="203" name="楕円 202"/>
        <xdr:cNvSpPr/>
      </xdr:nvSpPr>
      <xdr:spPr>
        <a:xfrm>
          <a:off x="1079500" y="129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58955</xdr:rowOff>
    </xdr:from>
    <xdr:ext cx="599010" cy="259045"/>
    <xdr:sp macro="" textlink="">
      <xdr:nvSpPr>
        <xdr:cNvPr id="204" name="テキスト ボックス 203"/>
        <xdr:cNvSpPr txBox="1"/>
      </xdr:nvSpPr>
      <xdr:spPr>
        <a:xfrm>
          <a:off x="830795" y="12746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17134</xdr:rowOff>
    </xdr:from>
    <xdr:to>
      <xdr:col>24</xdr:col>
      <xdr:colOff>62865</xdr:colOff>
      <xdr:row>98</xdr:row>
      <xdr:rowOff>4556</xdr:rowOff>
    </xdr:to>
    <xdr:cxnSp macro="">
      <xdr:nvCxnSpPr>
        <xdr:cNvPr id="226" name="直線コネクタ 225"/>
        <xdr:cNvCxnSpPr/>
      </xdr:nvCxnSpPr>
      <xdr:spPr>
        <a:xfrm flipV="1">
          <a:off x="4633595" y="15619084"/>
          <a:ext cx="1270" cy="118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8383</xdr:rowOff>
    </xdr:from>
    <xdr:ext cx="534377" cy="259045"/>
    <xdr:sp macro="" textlink="">
      <xdr:nvSpPr>
        <xdr:cNvPr id="227" name="衛生費最小値テキスト"/>
        <xdr:cNvSpPr txBox="1"/>
      </xdr:nvSpPr>
      <xdr:spPr>
        <a:xfrm>
          <a:off x="4686300" y="1681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4556</xdr:rowOff>
    </xdr:from>
    <xdr:to>
      <xdr:col>24</xdr:col>
      <xdr:colOff>152400</xdr:colOff>
      <xdr:row>98</xdr:row>
      <xdr:rowOff>4556</xdr:rowOff>
    </xdr:to>
    <xdr:cxnSp macro="">
      <xdr:nvCxnSpPr>
        <xdr:cNvPr id="228" name="直線コネクタ 227"/>
        <xdr:cNvCxnSpPr/>
      </xdr:nvCxnSpPr>
      <xdr:spPr>
        <a:xfrm>
          <a:off x="4546600" y="16806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135261</xdr:rowOff>
    </xdr:from>
    <xdr:ext cx="599010" cy="259045"/>
    <xdr:sp macro="" textlink="">
      <xdr:nvSpPr>
        <xdr:cNvPr id="229" name="衛生費最大値テキスト"/>
        <xdr:cNvSpPr txBox="1"/>
      </xdr:nvSpPr>
      <xdr:spPr>
        <a:xfrm>
          <a:off x="4686300" y="1539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17134</xdr:rowOff>
    </xdr:from>
    <xdr:to>
      <xdr:col>24</xdr:col>
      <xdr:colOff>152400</xdr:colOff>
      <xdr:row>91</xdr:row>
      <xdr:rowOff>17134</xdr:rowOff>
    </xdr:to>
    <xdr:cxnSp macro="">
      <xdr:nvCxnSpPr>
        <xdr:cNvPr id="230" name="直線コネクタ 229"/>
        <xdr:cNvCxnSpPr/>
      </xdr:nvCxnSpPr>
      <xdr:spPr>
        <a:xfrm>
          <a:off x="4546600" y="1561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31128</xdr:rowOff>
    </xdr:from>
    <xdr:to>
      <xdr:col>24</xdr:col>
      <xdr:colOff>63500</xdr:colOff>
      <xdr:row>97</xdr:row>
      <xdr:rowOff>37401</xdr:rowOff>
    </xdr:to>
    <xdr:cxnSp macro="">
      <xdr:nvCxnSpPr>
        <xdr:cNvPr id="231" name="直線コネクタ 230"/>
        <xdr:cNvCxnSpPr/>
      </xdr:nvCxnSpPr>
      <xdr:spPr>
        <a:xfrm>
          <a:off x="3797300" y="16661778"/>
          <a:ext cx="838200" cy="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39023</xdr:rowOff>
    </xdr:from>
    <xdr:ext cx="534377" cy="259045"/>
    <xdr:sp macro="" textlink="">
      <xdr:nvSpPr>
        <xdr:cNvPr id="232" name="衛生費平均値テキスト"/>
        <xdr:cNvSpPr txBox="1"/>
      </xdr:nvSpPr>
      <xdr:spPr>
        <a:xfrm>
          <a:off x="4686300" y="16326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16146</xdr:rowOff>
    </xdr:from>
    <xdr:to>
      <xdr:col>24</xdr:col>
      <xdr:colOff>114300</xdr:colOff>
      <xdr:row>96</xdr:row>
      <xdr:rowOff>117746</xdr:rowOff>
    </xdr:to>
    <xdr:sp macro="" textlink="">
      <xdr:nvSpPr>
        <xdr:cNvPr id="233" name="フローチャート: 判断 232"/>
        <xdr:cNvSpPr/>
      </xdr:nvSpPr>
      <xdr:spPr>
        <a:xfrm>
          <a:off x="4584700" y="1647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138846</xdr:rowOff>
    </xdr:from>
    <xdr:to>
      <xdr:col>19</xdr:col>
      <xdr:colOff>177800</xdr:colOff>
      <xdr:row>97</xdr:row>
      <xdr:rowOff>31128</xdr:rowOff>
    </xdr:to>
    <xdr:cxnSp macro="">
      <xdr:nvCxnSpPr>
        <xdr:cNvPr id="234" name="直線コネクタ 233"/>
        <xdr:cNvCxnSpPr/>
      </xdr:nvCxnSpPr>
      <xdr:spPr>
        <a:xfrm>
          <a:off x="2908300" y="16598046"/>
          <a:ext cx="889000" cy="6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18314</xdr:rowOff>
    </xdr:from>
    <xdr:to>
      <xdr:col>20</xdr:col>
      <xdr:colOff>38100</xdr:colOff>
      <xdr:row>96</xdr:row>
      <xdr:rowOff>119914</xdr:rowOff>
    </xdr:to>
    <xdr:sp macro="" textlink="">
      <xdr:nvSpPr>
        <xdr:cNvPr id="235" name="フローチャート: 判断 234"/>
        <xdr:cNvSpPr/>
      </xdr:nvSpPr>
      <xdr:spPr>
        <a:xfrm>
          <a:off x="3746500" y="1647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136441</xdr:rowOff>
    </xdr:from>
    <xdr:ext cx="534377" cy="259045"/>
    <xdr:sp macro="" textlink="">
      <xdr:nvSpPr>
        <xdr:cNvPr id="236" name="テキスト ボックス 235"/>
        <xdr:cNvSpPr txBox="1"/>
      </xdr:nvSpPr>
      <xdr:spPr>
        <a:xfrm>
          <a:off x="3530111" y="1625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138846</xdr:rowOff>
    </xdr:from>
    <xdr:to>
      <xdr:col>15</xdr:col>
      <xdr:colOff>50800</xdr:colOff>
      <xdr:row>97</xdr:row>
      <xdr:rowOff>86601</xdr:rowOff>
    </xdr:to>
    <xdr:cxnSp macro="">
      <xdr:nvCxnSpPr>
        <xdr:cNvPr id="237" name="直線コネクタ 236"/>
        <xdr:cNvCxnSpPr/>
      </xdr:nvCxnSpPr>
      <xdr:spPr>
        <a:xfrm flipV="1">
          <a:off x="2019300" y="16598046"/>
          <a:ext cx="889000" cy="11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26423</xdr:rowOff>
    </xdr:from>
    <xdr:to>
      <xdr:col>15</xdr:col>
      <xdr:colOff>101600</xdr:colOff>
      <xdr:row>96</xdr:row>
      <xdr:rowOff>128023</xdr:rowOff>
    </xdr:to>
    <xdr:sp macro="" textlink="">
      <xdr:nvSpPr>
        <xdr:cNvPr id="238" name="フローチャート: 判断 237"/>
        <xdr:cNvSpPr/>
      </xdr:nvSpPr>
      <xdr:spPr>
        <a:xfrm>
          <a:off x="2857500" y="16485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144550</xdr:rowOff>
    </xdr:from>
    <xdr:ext cx="534377" cy="259045"/>
    <xdr:sp macro="" textlink="">
      <xdr:nvSpPr>
        <xdr:cNvPr id="239" name="テキスト ボックス 238"/>
        <xdr:cNvSpPr txBox="1"/>
      </xdr:nvSpPr>
      <xdr:spPr>
        <a:xfrm>
          <a:off x="2641111" y="1626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86601</xdr:rowOff>
    </xdr:from>
    <xdr:to>
      <xdr:col>10</xdr:col>
      <xdr:colOff>114300</xdr:colOff>
      <xdr:row>97</xdr:row>
      <xdr:rowOff>103239</xdr:rowOff>
    </xdr:to>
    <xdr:cxnSp macro="">
      <xdr:nvCxnSpPr>
        <xdr:cNvPr id="240" name="直線コネクタ 239"/>
        <xdr:cNvCxnSpPr/>
      </xdr:nvCxnSpPr>
      <xdr:spPr>
        <a:xfrm flipV="1">
          <a:off x="1130300" y="16717251"/>
          <a:ext cx="889000" cy="1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108491</xdr:rowOff>
    </xdr:from>
    <xdr:to>
      <xdr:col>10</xdr:col>
      <xdr:colOff>165100</xdr:colOff>
      <xdr:row>97</xdr:row>
      <xdr:rowOff>38641</xdr:rowOff>
    </xdr:to>
    <xdr:sp macro="" textlink="">
      <xdr:nvSpPr>
        <xdr:cNvPr id="241" name="フローチャート: 判断 240"/>
        <xdr:cNvSpPr/>
      </xdr:nvSpPr>
      <xdr:spPr>
        <a:xfrm>
          <a:off x="1968500" y="1656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55168</xdr:rowOff>
    </xdr:from>
    <xdr:ext cx="534377" cy="259045"/>
    <xdr:sp macro="" textlink="">
      <xdr:nvSpPr>
        <xdr:cNvPr id="242" name="テキスト ボックス 241"/>
        <xdr:cNvSpPr txBox="1"/>
      </xdr:nvSpPr>
      <xdr:spPr>
        <a:xfrm>
          <a:off x="1752111" y="1634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147284</xdr:rowOff>
    </xdr:from>
    <xdr:to>
      <xdr:col>6</xdr:col>
      <xdr:colOff>38100</xdr:colOff>
      <xdr:row>97</xdr:row>
      <xdr:rowOff>77434</xdr:rowOff>
    </xdr:to>
    <xdr:sp macro="" textlink="">
      <xdr:nvSpPr>
        <xdr:cNvPr id="243" name="フローチャート: 判断 242"/>
        <xdr:cNvSpPr/>
      </xdr:nvSpPr>
      <xdr:spPr>
        <a:xfrm>
          <a:off x="1079500" y="1660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93961</xdr:rowOff>
    </xdr:from>
    <xdr:ext cx="534377" cy="259045"/>
    <xdr:sp macro="" textlink="">
      <xdr:nvSpPr>
        <xdr:cNvPr id="244" name="テキスト ボックス 243"/>
        <xdr:cNvSpPr txBox="1"/>
      </xdr:nvSpPr>
      <xdr:spPr>
        <a:xfrm>
          <a:off x="863111" y="1638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158051</xdr:rowOff>
    </xdr:from>
    <xdr:to>
      <xdr:col>24</xdr:col>
      <xdr:colOff>114300</xdr:colOff>
      <xdr:row>97</xdr:row>
      <xdr:rowOff>88201</xdr:rowOff>
    </xdr:to>
    <xdr:sp macro="" textlink="">
      <xdr:nvSpPr>
        <xdr:cNvPr id="250" name="楕円 249"/>
        <xdr:cNvSpPr/>
      </xdr:nvSpPr>
      <xdr:spPr>
        <a:xfrm>
          <a:off x="4584700" y="1661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136478</xdr:rowOff>
    </xdr:from>
    <xdr:ext cx="534377" cy="259045"/>
    <xdr:sp macro="" textlink="">
      <xdr:nvSpPr>
        <xdr:cNvPr id="251" name="衛生費該当値テキスト"/>
        <xdr:cNvSpPr txBox="1"/>
      </xdr:nvSpPr>
      <xdr:spPr>
        <a:xfrm>
          <a:off x="4686300" y="1659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151778</xdr:rowOff>
    </xdr:from>
    <xdr:to>
      <xdr:col>20</xdr:col>
      <xdr:colOff>38100</xdr:colOff>
      <xdr:row>97</xdr:row>
      <xdr:rowOff>81928</xdr:rowOff>
    </xdr:to>
    <xdr:sp macro="" textlink="">
      <xdr:nvSpPr>
        <xdr:cNvPr id="252" name="楕円 251"/>
        <xdr:cNvSpPr/>
      </xdr:nvSpPr>
      <xdr:spPr>
        <a:xfrm>
          <a:off x="3746500" y="1661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73055</xdr:rowOff>
    </xdr:from>
    <xdr:ext cx="534377" cy="259045"/>
    <xdr:sp macro="" textlink="">
      <xdr:nvSpPr>
        <xdr:cNvPr id="253" name="テキスト ボックス 252"/>
        <xdr:cNvSpPr txBox="1"/>
      </xdr:nvSpPr>
      <xdr:spPr>
        <a:xfrm>
          <a:off x="3530111" y="1670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88046</xdr:rowOff>
    </xdr:from>
    <xdr:to>
      <xdr:col>15</xdr:col>
      <xdr:colOff>101600</xdr:colOff>
      <xdr:row>97</xdr:row>
      <xdr:rowOff>18196</xdr:rowOff>
    </xdr:to>
    <xdr:sp macro="" textlink="">
      <xdr:nvSpPr>
        <xdr:cNvPr id="254" name="楕円 253"/>
        <xdr:cNvSpPr/>
      </xdr:nvSpPr>
      <xdr:spPr>
        <a:xfrm>
          <a:off x="2857500" y="1654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9323</xdr:rowOff>
    </xdr:from>
    <xdr:ext cx="534377" cy="259045"/>
    <xdr:sp macro="" textlink="">
      <xdr:nvSpPr>
        <xdr:cNvPr id="255" name="テキスト ボックス 254"/>
        <xdr:cNvSpPr txBox="1"/>
      </xdr:nvSpPr>
      <xdr:spPr>
        <a:xfrm>
          <a:off x="2641111" y="166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35801</xdr:rowOff>
    </xdr:from>
    <xdr:to>
      <xdr:col>10</xdr:col>
      <xdr:colOff>165100</xdr:colOff>
      <xdr:row>97</xdr:row>
      <xdr:rowOff>137401</xdr:rowOff>
    </xdr:to>
    <xdr:sp macro="" textlink="">
      <xdr:nvSpPr>
        <xdr:cNvPr id="256" name="楕円 255"/>
        <xdr:cNvSpPr/>
      </xdr:nvSpPr>
      <xdr:spPr>
        <a:xfrm>
          <a:off x="1968500" y="1666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128528</xdr:rowOff>
    </xdr:from>
    <xdr:ext cx="534377" cy="259045"/>
    <xdr:sp macro="" textlink="">
      <xdr:nvSpPr>
        <xdr:cNvPr id="257" name="テキスト ボックス 256"/>
        <xdr:cNvSpPr txBox="1"/>
      </xdr:nvSpPr>
      <xdr:spPr>
        <a:xfrm>
          <a:off x="1752111" y="1675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52439</xdr:rowOff>
    </xdr:from>
    <xdr:to>
      <xdr:col>6</xdr:col>
      <xdr:colOff>38100</xdr:colOff>
      <xdr:row>97</xdr:row>
      <xdr:rowOff>154039</xdr:rowOff>
    </xdr:to>
    <xdr:sp macro="" textlink="">
      <xdr:nvSpPr>
        <xdr:cNvPr id="258" name="楕円 257"/>
        <xdr:cNvSpPr/>
      </xdr:nvSpPr>
      <xdr:spPr>
        <a:xfrm>
          <a:off x="1079500" y="1668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145166</xdr:rowOff>
    </xdr:from>
    <xdr:ext cx="534377" cy="259045"/>
    <xdr:sp macro="" textlink="">
      <xdr:nvSpPr>
        <xdr:cNvPr id="259" name="テキスト ボックス 258"/>
        <xdr:cNvSpPr txBox="1"/>
      </xdr:nvSpPr>
      <xdr:spPr>
        <a:xfrm>
          <a:off x="863111" y="1677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136271</xdr:rowOff>
    </xdr:from>
    <xdr:to>
      <xdr:col>54</xdr:col>
      <xdr:colOff>189865</xdr:colOff>
      <xdr:row>38</xdr:row>
      <xdr:rowOff>139700</xdr:rowOff>
    </xdr:to>
    <xdr:cxnSp macro="">
      <xdr:nvCxnSpPr>
        <xdr:cNvPr id="281" name="直線コネクタ 280"/>
        <xdr:cNvCxnSpPr/>
      </xdr:nvCxnSpPr>
      <xdr:spPr>
        <a:xfrm flipV="1">
          <a:off x="10475595" y="5451221"/>
          <a:ext cx="1270" cy="120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82948</xdr:rowOff>
    </xdr:from>
    <xdr:ext cx="469744" cy="259045"/>
    <xdr:sp macro="" textlink="">
      <xdr:nvSpPr>
        <xdr:cNvPr id="284" name="労働費最大値テキスト"/>
        <xdr:cNvSpPr txBox="1"/>
      </xdr:nvSpPr>
      <xdr:spPr>
        <a:xfrm>
          <a:off x="10528300" y="52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136271</xdr:rowOff>
    </xdr:from>
    <xdr:to>
      <xdr:col>55</xdr:col>
      <xdr:colOff>88900</xdr:colOff>
      <xdr:row>31</xdr:row>
      <xdr:rowOff>136271</xdr:rowOff>
    </xdr:to>
    <xdr:cxnSp macro="">
      <xdr:nvCxnSpPr>
        <xdr:cNvPr id="285" name="直線コネクタ 284"/>
        <xdr:cNvCxnSpPr/>
      </xdr:nvCxnSpPr>
      <xdr:spPr>
        <a:xfrm>
          <a:off x="10388600" y="5451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5707</xdr:rowOff>
    </xdr:from>
    <xdr:ext cx="378565" cy="259045"/>
    <xdr:sp macro="" textlink="">
      <xdr:nvSpPr>
        <xdr:cNvPr id="287" name="労働費平均値テキスト"/>
        <xdr:cNvSpPr txBox="1"/>
      </xdr:nvSpPr>
      <xdr:spPr>
        <a:xfrm>
          <a:off x="10528300" y="634935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154280</xdr:rowOff>
    </xdr:from>
    <xdr:to>
      <xdr:col>55</xdr:col>
      <xdr:colOff>50800</xdr:colOff>
      <xdr:row>38</xdr:row>
      <xdr:rowOff>84430</xdr:rowOff>
    </xdr:to>
    <xdr:sp macro="" textlink="">
      <xdr:nvSpPr>
        <xdr:cNvPr id="288" name="フローチャート: 判断 287"/>
        <xdr:cNvSpPr/>
      </xdr:nvSpPr>
      <xdr:spPr>
        <a:xfrm>
          <a:off x="104267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145364</xdr:rowOff>
    </xdr:from>
    <xdr:to>
      <xdr:col>50</xdr:col>
      <xdr:colOff>165100</xdr:colOff>
      <xdr:row>38</xdr:row>
      <xdr:rowOff>75515</xdr:rowOff>
    </xdr:to>
    <xdr:sp macro="" textlink="">
      <xdr:nvSpPr>
        <xdr:cNvPr id="290" name="フローチャート: 判断 289"/>
        <xdr:cNvSpPr/>
      </xdr:nvSpPr>
      <xdr:spPr>
        <a:xfrm>
          <a:off x="9588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92041</xdr:rowOff>
    </xdr:from>
    <xdr:ext cx="378565" cy="259045"/>
    <xdr:sp macro="" textlink="">
      <xdr:nvSpPr>
        <xdr:cNvPr id="291" name="テキスト ボックス 290"/>
        <xdr:cNvSpPr txBox="1"/>
      </xdr:nvSpPr>
      <xdr:spPr>
        <a:xfrm>
          <a:off x="9450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141935</xdr:rowOff>
    </xdr:from>
    <xdr:to>
      <xdr:col>46</xdr:col>
      <xdr:colOff>38100</xdr:colOff>
      <xdr:row>38</xdr:row>
      <xdr:rowOff>72086</xdr:rowOff>
    </xdr:to>
    <xdr:sp macro="" textlink="">
      <xdr:nvSpPr>
        <xdr:cNvPr id="293" name="フローチャート: 判断 292"/>
        <xdr:cNvSpPr/>
      </xdr:nvSpPr>
      <xdr:spPr>
        <a:xfrm>
          <a:off x="8699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88612</xdr:rowOff>
    </xdr:from>
    <xdr:ext cx="378565" cy="259045"/>
    <xdr:sp macro="" textlink="">
      <xdr:nvSpPr>
        <xdr:cNvPr id="294" name="テキスト ボックス 293"/>
        <xdr:cNvSpPr txBox="1"/>
      </xdr:nvSpPr>
      <xdr:spPr>
        <a:xfrm>
          <a:off x="8561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122504</xdr:rowOff>
    </xdr:from>
    <xdr:to>
      <xdr:col>41</xdr:col>
      <xdr:colOff>101600</xdr:colOff>
      <xdr:row>38</xdr:row>
      <xdr:rowOff>52654</xdr:rowOff>
    </xdr:to>
    <xdr:sp macro="" textlink="">
      <xdr:nvSpPr>
        <xdr:cNvPr id="296" name="フローチャート: 判断 295"/>
        <xdr:cNvSpPr/>
      </xdr:nvSpPr>
      <xdr:spPr>
        <a:xfrm>
          <a:off x="7810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69181</xdr:rowOff>
    </xdr:from>
    <xdr:ext cx="378565" cy="259045"/>
    <xdr:sp macro="" textlink="">
      <xdr:nvSpPr>
        <xdr:cNvPr id="297" name="テキスト ボックス 296"/>
        <xdr:cNvSpPr txBox="1"/>
      </xdr:nvSpPr>
      <xdr:spPr>
        <a:xfrm>
          <a:off x="7672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171424</xdr:rowOff>
    </xdr:from>
    <xdr:to>
      <xdr:col>36</xdr:col>
      <xdr:colOff>165100</xdr:colOff>
      <xdr:row>38</xdr:row>
      <xdr:rowOff>101574</xdr:rowOff>
    </xdr:to>
    <xdr:sp macro="" textlink="">
      <xdr:nvSpPr>
        <xdr:cNvPr id="298" name="フローチャート: 判断 297"/>
        <xdr:cNvSpPr/>
      </xdr:nvSpPr>
      <xdr:spPr>
        <a:xfrm>
          <a:off x="6921500" y="6515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118101</xdr:rowOff>
    </xdr:from>
    <xdr:ext cx="378565" cy="259045"/>
    <xdr:sp macro="" textlink="">
      <xdr:nvSpPr>
        <xdr:cNvPr id="299" name="テキスト ボックス 298"/>
        <xdr:cNvSpPr txBox="1"/>
      </xdr:nvSpPr>
      <xdr:spPr>
        <a:xfrm>
          <a:off x="6783017" y="6290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6" name="労働費該当値テキスト"/>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135021</xdr:rowOff>
    </xdr:from>
    <xdr:to>
      <xdr:col>54</xdr:col>
      <xdr:colOff>189865</xdr:colOff>
      <xdr:row>58</xdr:row>
      <xdr:rowOff>52329</xdr:rowOff>
    </xdr:to>
    <xdr:cxnSp macro="">
      <xdr:nvCxnSpPr>
        <xdr:cNvPr id="338" name="直線コネクタ 337"/>
        <xdr:cNvCxnSpPr/>
      </xdr:nvCxnSpPr>
      <xdr:spPr>
        <a:xfrm flipV="1">
          <a:off x="10475595" y="8707521"/>
          <a:ext cx="1270" cy="1288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56156</xdr:rowOff>
    </xdr:from>
    <xdr:ext cx="534377" cy="259045"/>
    <xdr:sp macro="" textlink="">
      <xdr:nvSpPr>
        <xdr:cNvPr id="339" name="農林水産業費最小値テキスト"/>
        <xdr:cNvSpPr txBox="1"/>
      </xdr:nvSpPr>
      <xdr:spPr>
        <a:xfrm>
          <a:off x="10528300" y="1000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52329</xdr:rowOff>
    </xdr:from>
    <xdr:to>
      <xdr:col>55</xdr:col>
      <xdr:colOff>88900</xdr:colOff>
      <xdr:row>58</xdr:row>
      <xdr:rowOff>52329</xdr:rowOff>
    </xdr:to>
    <xdr:cxnSp macro="">
      <xdr:nvCxnSpPr>
        <xdr:cNvPr id="340" name="直線コネクタ 339"/>
        <xdr:cNvCxnSpPr/>
      </xdr:nvCxnSpPr>
      <xdr:spPr>
        <a:xfrm>
          <a:off x="10388600" y="999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81698</xdr:rowOff>
    </xdr:from>
    <xdr:ext cx="599010" cy="259045"/>
    <xdr:sp macro="" textlink="">
      <xdr:nvSpPr>
        <xdr:cNvPr id="341" name="農林水産業費最大値テキスト"/>
        <xdr:cNvSpPr txBox="1"/>
      </xdr:nvSpPr>
      <xdr:spPr>
        <a:xfrm>
          <a:off x="10528300" y="8482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190,614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135021</xdr:rowOff>
    </xdr:from>
    <xdr:to>
      <xdr:col>55</xdr:col>
      <xdr:colOff>88900</xdr:colOff>
      <xdr:row>50</xdr:row>
      <xdr:rowOff>135021</xdr:rowOff>
    </xdr:to>
    <xdr:cxnSp macro="">
      <xdr:nvCxnSpPr>
        <xdr:cNvPr id="342" name="直線コネクタ 341"/>
        <xdr:cNvCxnSpPr/>
      </xdr:nvCxnSpPr>
      <xdr:spPr>
        <a:xfrm>
          <a:off x="10388600" y="8707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159116</xdr:rowOff>
    </xdr:from>
    <xdr:to>
      <xdr:col>55</xdr:col>
      <xdr:colOff>0</xdr:colOff>
      <xdr:row>56</xdr:row>
      <xdr:rowOff>43528</xdr:rowOff>
    </xdr:to>
    <xdr:cxnSp macro="">
      <xdr:nvCxnSpPr>
        <xdr:cNvPr id="343" name="直線コネクタ 342"/>
        <xdr:cNvCxnSpPr/>
      </xdr:nvCxnSpPr>
      <xdr:spPr>
        <a:xfrm>
          <a:off x="9639300" y="9588866"/>
          <a:ext cx="838200" cy="5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7010</xdr:rowOff>
    </xdr:from>
    <xdr:ext cx="534377" cy="259045"/>
    <xdr:sp macro="" textlink="">
      <xdr:nvSpPr>
        <xdr:cNvPr id="344" name="農林水産業費平均値テキスト"/>
        <xdr:cNvSpPr txBox="1"/>
      </xdr:nvSpPr>
      <xdr:spPr>
        <a:xfrm>
          <a:off x="10528300" y="94367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155583</xdr:rowOff>
    </xdr:from>
    <xdr:to>
      <xdr:col>55</xdr:col>
      <xdr:colOff>50800</xdr:colOff>
      <xdr:row>56</xdr:row>
      <xdr:rowOff>85733</xdr:rowOff>
    </xdr:to>
    <xdr:sp macro="" textlink="">
      <xdr:nvSpPr>
        <xdr:cNvPr id="345" name="フローチャート: 判断 344"/>
        <xdr:cNvSpPr/>
      </xdr:nvSpPr>
      <xdr:spPr>
        <a:xfrm>
          <a:off x="10426700" y="958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159116</xdr:rowOff>
    </xdr:from>
    <xdr:to>
      <xdr:col>50</xdr:col>
      <xdr:colOff>114300</xdr:colOff>
      <xdr:row>56</xdr:row>
      <xdr:rowOff>131059</xdr:rowOff>
    </xdr:to>
    <xdr:cxnSp macro="">
      <xdr:nvCxnSpPr>
        <xdr:cNvPr id="346" name="直線コネクタ 345"/>
        <xdr:cNvCxnSpPr/>
      </xdr:nvCxnSpPr>
      <xdr:spPr>
        <a:xfrm flipV="1">
          <a:off x="8750300" y="9588866"/>
          <a:ext cx="889000" cy="14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104201</xdr:rowOff>
    </xdr:from>
    <xdr:to>
      <xdr:col>50</xdr:col>
      <xdr:colOff>165100</xdr:colOff>
      <xdr:row>56</xdr:row>
      <xdr:rowOff>34351</xdr:rowOff>
    </xdr:to>
    <xdr:sp macro="" textlink="">
      <xdr:nvSpPr>
        <xdr:cNvPr id="347" name="フローチャート: 判断 346"/>
        <xdr:cNvSpPr/>
      </xdr:nvSpPr>
      <xdr:spPr>
        <a:xfrm>
          <a:off x="9588500" y="953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50878</xdr:rowOff>
    </xdr:from>
    <xdr:ext cx="534377" cy="259045"/>
    <xdr:sp macro="" textlink="">
      <xdr:nvSpPr>
        <xdr:cNvPr id="348" name="テキスト ボックス 347"/>
        <xdr:cNvSpPr txBox="1"/>
      </xdr:nvSpPr>
      <xdr:spPr>
        <a:xfrm>
          <a:off x="9372111" y="930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52885</xdr:rowOff>
    </xdr:from>
    <xdr:to>
      <xdr:col>45</xdr:col>
      <xdr:colOff>177800</xdr:colOff>
      <xdr:row>56</xdr:row>
      <xdr:rowOff>131059</xdr:rowOff>
    </xdr:to>
    <xdr:cxnSp macro="">
      <xdr:nvCxnSpPr>
        <xdr:cNvPr id="349" name="直線コネクタ 348"/>
        <xdr:cNvCxnSpPr/>
      </xdr:nvCxnSpPr>
      <xdr:spPr>
        <a:xfrm>
          <a:off x="7861300" y="9654085"/>
          <a:ext cx="889000" cy="7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127831</xdr:rowOff>
    </xdr:from>
    <xdr:to>
      <xdr:col>46</xdr:col>
      <xdr:colOff>38100</xdr:colOff>
      <xdr:row>56</xdr:row>
      <xdr:rowOff>57981</xdr:rowOff>
    </xdr:to>
    <xdr:sp macro="" textlink="">
      <xdr:nvSpPr>
        <xdr:cNvPr id="350" name="フローチャート: 判断 349"/>
        <xdr:cNvSpPr/>
      </xdr:nvSpPr>
      <xdr:spPr>
        <a:xfrm>
          <a:off x="8699500" y="95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74508</xdr:rowOff>
    </xdr:from>
    <xdr:ext cx="534377" cy="259045"/>
    <xdr:sp macro="" textlink="">
      <xdr:nvSpPr>
        <xdr:cNvPr id="351" name="テキスト ボックス 350"/>
        <xdr:cNvSpPr txBox="1"/>
      </xdr:nvSpPr>
      <xdr:spPr>
        <a:xfrm>
          <a:off x="8483111" y="93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52885</xdr:rowOff>
    </xdr:from>
    <xdr:to>
      <xdr:col>41</xdr:col>
      <xdr:colOff>50800</xdr:colOff>
      <xdr:row>56</xdr:row>
      <xdr:rowOff>83921</xdr:rowOff>
    </xdr:to>
    <xdr:cxnSp macro="">
      <xdr:nvCxnSpPr>
        <xdr:cNvPr id="352" name="直線コネクタ 351"/>
        <xdr:cNvCxnSpPr/>
      </xdr:nvCxnSpPr>
      <xdr:spPr>
        <a:xfrm flipV="1">
          <a:off x="6972300" y="9654085"/>
          <a:ext cx="889000" cy="3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131610</xdr:rowOff>
    </xdr:from>
    <xdr:to>
      <xdr:col>41</xdr:col>
      <xdr:colOff>101600</xdr:colOff>
      <xdr:row>56</xdr:row>
      <xdr:rowOff>61760</xdr:rowOff>
    </xdr:to>
    <xdr:sp macro="" textlink="">
      <xdr:nvSpPr>
        <xdr:cNvPr id="353" name="フローチャート: 判断 352"/>
        <xdr:cNvSpPr/>
      </xdr:nvSpPr>
      <xdr:spPr>
        <a:xfrm>
          <a:off x="7810500" y="956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78287</xdr:rowOff>
    </xdr:from>
    <xdr:ext cx="534377" cy="259045"/>
    <xdr:sp macro="" textlink="">
      <xdr:nvSpPr>
        <xdr:cNvPr id="354" name="テキスト ボックス 353"/>
        <xdr:cNvSpPr txBox="1"/>
      </xdr:nvSpPr>
      <xdr:spPr>
        <a:xfrm>
          <a:off x="7594111" y="933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103561</xdr:rowOff>
    </xdr:from>
    <xdr:to>
      <xdr:col>36</xdr:col>
      <xdr:colOff>165100</xdr:colOff>
      <xdr:row>56</xdr:row>
      <xdr:rowOff>33711</xdr:rowOff>
    </xdr:to>
    <xdr:sp macro="" textlink="">
      <xdr:nvSpPr>
        <xdr:cNvPr id="355" name="フローチャート: 判断 354"/>
        <xdr:cNvSpPr/>
      </xdr:nvSpPr>
      <xdr:spPr>
        <a:xfrm>
          <a:off x="6921500" y="953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50238</xdr:rowOff>
    </xdr:from>
    <xdr:ext cx="534377" cy="259045"/>
    <xdr:sp macro="" textlink="">
      <xdr:nvSpPr>
        <xdr:cNvPr id="356" name="テキスト ボックス 355"/>
        <xdr:cNvSpPr txBox="1"/>
      </xdr:nvSpPr>
      <xdr:spPr>
        <a:xfrm>
          <a:off x="6705111" y="930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164178</xdr:rowOff>
    </xdr:from>
    <xdr:to>
      <xdr:col>55</xdr:col>
      <xdr:colOff>50800</xdr:colOff>
      <xdr:row>56</xdr:row>
      <xdr:rowOff>94328</xdr:rowOff>
    </xdr:to>
    <xdr:sp macro="" textlink="">
      <xdr:nvSpPr>
        <xdr:cNvPr id="362" name="楕円 361"/>
        <xdr:cNvSpPr/>
      </xdr:nvSpPr>
      <xdr:spPr>
        <a:xfrm>
          <a:off x="10426700" y="959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142605</xdr:rowOff>
    </xdr:from>
    <xdr:ext cx="534377" cy="259045"/>
    <xdr:sp macro="" textlink="">
      <xdr:nvSpPr>
        <xdr:cNvPr id="363" name="農林水産業費該当値テキスト"/>
        <xdr:cNvSpPr txBox="1"/>
      </xdr:nvSpPr>
      <xdr:spPr>
        <a:xfrm>
          <a:off x="10528300" y="957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108316</xdr:rowOff>
    </xdr:from>
    <xdr:to>
      <xdr:col>50</xdr:col>
      <xdr:colOff>165100</xdr:colOff>
      <xdr:row>56</xdr:row>
      <xdr:rowOff>38466</xdr:rowOff>
    </xdr:to>
    <xdr:sp macro="" textlink="">
      <xdr:nvSpPr>
        <xdr:cNvPr id="364" name="楕円 363"/>
        <xdr:cNvSpPr/>
      </xdr:nvSpPr>
      <xdr:spPr>
        <a:xfrm>
          <a:off x="9588500" y="953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29593</xdr:rowOff>
    </xdr:from>
    <xdr:ext cx="534377" cy="259045"/>
    <xdr:sp macro="" textlink="">
      <xdr:nvSpPr>
        <xdr:cNvPr id="365" name="テキスト ボックス 364"/>
        <xdr:cNvSpPr txBox="1"/>
      </xdr:nvSpPr>
      <xdr:spPr>
        <a:xfrm>
          <a:off x="9372111" y="963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80259</xdr:rowOff>
    </xdr:from>
    <xdr:to>
      <xdr:col>46</xdr:col>
      <xdr:colOff>38100</xdr:colOff>
      <xdr:row>57</xdr:row>
      <xdr:rowOff>10409</xdr:rowOff>
    </xdr:to>
    <xdr:sp macro="" textlink="">
      <xdr:nvSpPr>
        <xdr:cNvPr id="366" name="楕円 365"/>
        <xdr:cNvSpPr/>
      </xdr:nvSpPr>
      <xdr:spPr>
        <a:xfrm>
          <a:off x="8699500" y="968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1536</xdr:rowOff>
    </xdr:from>
    <xdr:ext cx="534377" cy="259045"/>
    <xdr:sp macro="" textlink="">
      <xdr:nvSpPr>
        <xdr:cNvPr id="367" name="テキスト ボックス 366"/>
        <xdr:cNvSpPr txBox="1"/>
      </xdr:nvSpPr>
      <xdr:spPr>
        <a:xfrm>
          <a:off x="8483111" y="977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2085</xdr:rowOff>
    </xdr:from>
    <xdr:to>
      <xdr:col>41</xdr:col>
      <xdr:colOff>101600</xdr:colOff>
      <xdr:row>56</xdr:row>
      <xdr:rowOff>103685</xdr:rowOff>
    </xdr:to>
    <xdr:sp macro="" textlink="">
      <xdr:nvSpPr>
        <xdr:cNvPr id="368" name="楕円 367"/>
        <xdr:cNvSpPr/>
      </xdr:nvSpPr>
      <xdr:spPr>
        <a:xfrm>
          <a:off x="7810500" y="960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94812</xdr:rowOff>
    </xdr:from>
    <xdr:ext cx="534377" cy="259045"/>
    <xdr:sp macro="" textlink="">
      <xdr:nvSpPr>
        <xdr:cNvPr id="369" name="テキスト ボックス 368"/>
        <xdr:cNvSpPr txBox="1"/>
      </xdr:nvSpPr>
      <xdr:spPr>
        <a:xfrm>
          <a:off x="7594111" y="969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33121</xdr:rowOff>
    </xdr:from>
    <xdr:to>
      <xdr:col>36</xdr:col>
      <xdr:colOff>165100</xdr:colOff>
      <xdr:row>56</xdr:row>
      <xdr:rowOff>134721</xdr:rowOff>
    </xdr:to>
    <xdr:sp macro="" textlink="">
      <xdr:nvSpPr>
        <xdr:cNvPr id="370" name="楕円 369"/>
        <xdr:cNvSpPr/>
      </xdr:nvSpPr>
      <xdr:spPr>
        <a:xfrm>
          <a:off x="6921500" y="963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125848</xdr:rowOff>
    </xdr:from>
    <xdr:ext cx="534377" cy="259045"/>
    <xdr:sp macro="" textlink="">
      <xdr:nvSpPr>
        <xdr:cNvPr id="371" name="テキスト ボックス 370"/>
        <xdr:cNvSpPr txBox="1"/>
      </xdr:nvSpPr>
      <xdr:spPr>
        <a:xfrm>
          <a:off x="6705111" y="972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86630</xdr:rowOff>
    </xdr:from>
    <xdr:to>
      <xdr:col>54</xdr:col>
      <xdr:colOff>189865</xdr:colOff>
      <xdr:row>79</xdr:row>
      <xdr:rowOff>25439</xdr:rowOff>
    </xdr:to>
    <xdr:cxnSp macro="">
      <xdr:nvCxnSpPr>
        <xdr:cNvPr id="395" name="直線コネクタ 394"/>
        <xdr:cNvCxnSpPr/>
      </xdr:nvCxnSpPr>
      <xdr:spPr>
        <a:xfrm flipV="1">
          <a:off x="10475595" y="12088130"/>
          <a:ext cx="1270" cy="1481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29266</xdr:rowOff>
    </xdr:from>
    <xdr:ext cx="469744" cy="259045"/>
    <xdr:sp macro="" textlink="">
      <xdr:nvSpPr>
        <xdr:cNvPr id="396" name="商工費最小値テキスト"/>
        <xdr:cNvSpPr txBox="1"/>
      </xdr:nvSpPr>
      <xdr:spPr>
        <a:xfrm>
          <a:off x="10528300" y="1357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25439</xdr:rowOff>
    </xdr:from>
    <xdr:to>
      <xdr:col>55</xdr:col>
      <xdr:colOff>88900</xdr:colOff>
      <xdr:row>79</xdr:row>
      <xdr:rowOff>25439</xdr:rowOff>
    </xdr:to>
    <xdr:cxnSp macro="">
      <xdr:nvCxnSpPr>
        <xdr:cNvPr id="397" name="直線コネクタ 396"/>
        <xdr:cNvCxnSpPr/>
      </xdr:nvCxnSpPr>
      <xdr:spPr>
        <a:xfrm>
          <a:off x="10388600" y="1356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33307</xdr:rowOff>
    </xdr:from>
    <xdr:ext cx="599010" cy="259045"/>
    <xdr:sp macro="" textlink="">
      <xdr:nvSpPr>
        <xdr:cNvPr id="398" name="商工費最大値テキスト"/>
        <xdr:cNvSpPr txBox="1"/>
      </xdr:nvSpPr>
      <xdr:spPr>
        <a:xfrm>
          <a:off x="10528300" y="1186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393,929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86630</xdr:rowOff>
    </xdr:from>
    <xdr:to>
      <xdr:col>55</xdr:col>
      <xdr:colOff>88900</xdr:colOff>
      <xdr:row>70</xdr:row>
      <xdr:rowOff>86630</xdr:rowOff>
    </xdr:to>
    <xdr:cxnSp macro="">
      <xdr:nvCxnSpPr>
        <xdr:cNvPr id="399" name="直線コネクタ 398"/>
        <xdr:cNvCxnSpPr/>
      </xdr:nvCxnSpPr>
      <xdr:spPr>
        <a:xfrm>
          <a:off x="10388600" y="1208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165860</xdr:rowOff>
    </xdr:from>
    <xdr:to>
      <xdr:col>55</xdr:col>
      <xdr:colOff>0</xdr:colOff>
      <xdr:row>78</xdr:row>
      <xdr:rowOff>166843</xdr:rowOff>
    </xdr:to>
    <xdr:cxnSp macro="">
      <xdr:nvCxnSpPr>
        <xdr:cNvPr id="400" name="直線コネクタ 399"/>
        <xdr:cNvCxnSpPr/>
      </xdr:nvCxnSpPr>
      <xdr:spPr>
        <a:xfrm>
          <a:off x="9639300" y="13538960"/>
          <a:ext cx="83820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170401</xdr:rowOff>
    </xdr:from>
    <xdr:ext cx="534377" cy="259045"/>
    <xdr:sp macro="" textlink="">
      <xdr:nvSpPr>
        <xdr:cNvPr id="401" name="商工費平均値テキスト"/>
        <xdr:cNvSpPr txBox="1"/>
      </xdr:nvSpPr>
      <xdr:spPr>
        <a:xfrm>
          <a:off x="10528300" y="132006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147524</xdr:rowOff>
    </xdr:from>
    <xdr:to>
      <xdr:col>55</xdr:col>
      <xdr:colOff>50800</xdr:colOff>
      <xdr:row>78</xdr:row>
      <xdr:rowOff>77674</xdr:rowOff>
    </xdr:to>
    <xdr:sp macro="" textlink="">
      <xdr:nvSpPr>
        <xdr:cNvPr id="402" name="フローチャート: 判断 401"/>
        <xdr:cNvSpPr/>
      </xdr:nvSpPr>
      <xdr:spPr>
        <a:xfrm>
          <a:off x="10426700" y="13349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162525</xdr:rowOff>
    </xdr:from>
    <xdr:to>
      <xdr:col>50</xdr:col>
      <xdr:colOff>114300</xdr:colOff>
      <xdr:row>78</xdr:row>
      <xdr:rowOff>165860</xdr:rowOff>
    </xdr:to>
    <xdr:cxnSp macro="">
      <xdr:nvCxnSpPr>
        <xdr:cNvPr id="403" name="直線コネクタ 402"/>
        <xdr:cNvCxnSpPr/>
      </xdr:nvCxnSpPr>
      <xdr:spPr>
        <a:xfrm>
          <a:off x="8750300" y="13535625"/>
          <a:ext cx="889000" cy="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146552</xdr:rowOff>
    </xdr:from>
    <xdr:to>
      <xdr:col>50</xdr:col>
      <xdr:colOff>165100</xdr:colOff>
      <xdr:row>78</xdr:row>
      <xdr:rowOff>76702</xdr:rowOff>
    </xdr:to>
    <xdr:sp macro="" textlink="">
      <xdr:nvSpPr>
        <xdr:cNvPr id="404" name="フローチャート: 判断 403"/>
        <xdr:cNvSpPr/>
      </xdr:nvSpPr>
      <xdr:spPr>
        <a:xfrm>
          <a:off x="9588500" y="1334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93229</xdr:rowOff>
    </xdr:from>
    <xdr:ext cx="534377" cy="259045"/>
    <xdr:sp macro="" textlink="">
      <xdr:nvSpPr>
        <xdr:cNvPr id="405" name="テキスト ボックス 404"/>
        <xdr:cNvSpPr txBox="1"/>
      </xdr:nvSpPr>
      <xdr:spPr>
        <a:xfrm>
          <a:off x="9372111" y="131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117461</xdr:rowOff>
    </xdr:from>
    <xdr:to>
      <xdr:col>45</xdr:col>
      <xdr:colOff>177800</xdr:colOff>
      <xdr:row>78</xdr:row>
      <xdr:rowOff>162525</xdr:rowOff>
    </xdr:to>
    <xdr:cxnSp macro="">
      <xdr:nvCxnSpPr>
        <xdr:cNvPr id="406" name="直線コネクタ 405"/>
        <xdr:cNvCxnSpPr/>
      </xdr:nvCxnSpPr>
      <xdr:spPr>
        <a:xfrm>
          <a:off x="7861300" y="13490561"/>
          <a:ext cx="889000" cy="4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153800</xdr:rowOff>
    </xdr:from>
    <xdr:to>
      <xdr:col>46</xdr:col>
      <xdr:colOff>38100</xdr:colOff>
      <xdr:row>78</xdr:row>
      <xdr:rowOff>83950</xdr:rowOff>
    </xdr:to>
    <xdr:sp macro="" textlink="">
      <xdr:nvSpPr>
        <xdr:cNvPr id="407" name="フローチャート: 判断 406"/>
        <xdr:cNvSpPr/>
      </xdr:nvSpPr>
      <xdr:spPr>
        <a:xfrm>
          <a:off x="8699500" y="1335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100477</xdr:rowOff>
    </xdr:from>
    <xdr:ext cx="534377" cy="259045"/>
    <xdr:sp macro="" textlink="">
      <xdr:nvSpPr>
        <xdr:cNvPr id="408" name="テキスト ボックス 407"/>
        <xdr:cNvSpPr txBox="1"/>
      </xdr:nvSpPr>
      <xdr:spPr>
        <a:xfrm>
          <a:off x="8483111" y="1313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117461</xdr:rowOff>
    </xdr:from>
    <xdr:to>
      <xdr:col>41</xdr:col>
      <xdr:colOff>50800</xdr:colOff>
      <xdr:row>78</xdr:row>
      <xdr:rowOff>171266</xdr:rowOff>
    </xdr:to>
    <xdr:cxnSp macro="">
      <xdr:nvCxnSpPr>
        <xdr:cNvPr id="409" name="直線コネクタ 408"/>
        <xdr:cNvCxnSpPr/>
      </xdr:nvCxnSpPr>
      <xdr:spPr>
        <a:xfrm flipV="1">
          <a:off x="6972300" y="13490561"/>
          <a:ext cx="889000" cy="5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159435</xdr:rowOff>
    </xdr:from>
    <xdr:to>
      <xdr:col>41</xdr:col>
      <xdr:colOff>101600</xdr:colOff>
      <xdr:row>78</xdr:row>
      <xdr:rowOff>89585</xdr:rowOff>
    </xdr:to>
    <xdr:sp macro="" textlink="">
      <xdr:nvSpPr>
        <xdr:cNvPr id="410" name="フローチャート: 判断 409"/>
        <xdr:cNvSpPr/>
      </xdr:nvSpPr>
      <xdr:spPr>
        <a:xfrm>
          <a:off x="7810500" y="133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106112</xdr:rowOff>
    </xdr:from>
    <xdr:ext cx="534377" cy="259045"/>
    <xdr:sp macro="" textlink="">
      <xdr:nvSpPr>
        <xdr:cNvPr id="411" name="テキスト ボックス 410"/>
        <xdr:cNvSpPr txBox="1"/>
      </xdr:nvSpPr>
      <xdr:spPr>
        <a:xfrm>
          <a:off x="7594111" y="1313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75059</xdr:rowOff>
    </xdr:from>
    <xdr:to>
      <xdr:col>36</xdr:col>
      <xdr:colOff>165100</xdr:colOff>
      <xdr:row>79</xdr:row>
      <xdr:rowOff>5209</xdr:rowOff>
    </xdr:to>
    <xdr:sp macro="" textlink="">
      <xdr:nvSpPr>
        <xdr:cNvPr id="412" name="フローチャート: 判断 411"/>
        <xdr:cNvSpPr/>
      </xdr:nvSpPr>
      <xdr:spPr>
        <a:xfrm>
          <a:off x="6921500" y="1344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21736</xdr:rowOff>
    </xdr:from>
    <xdr:ext cx="534377" cy="259045"/>
    <xdr:sp macro="" textlink="">
      <xdr:nvSpPr>
        <xdr:cNvPr id="413" name="テキスト ボックス 412"/>
        <xdr:cNvSpPr txBox="1"/>
      </xdr:nvSpPr>
      <xdr:spPr>
        <a:xfrm>
          <a:off x="6705111" y="1322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116043</xdr:rowOff>
    </xdr:from>
    <xdr:to>
      <xdr:col>55</xdr:col>
      <xdr:colOff>50800</xdr:colOff>
      <xdr:row>79</xdr:row>
      <xdr:rowOff>46193</xdr:rowOff>
    </xdr:to>
    <xdr:sp macro="" textlink="">
      <xdr:nvSpPr>
        <xdr:cNvPr id="419" name="楕円 418"/>
        <xdr:cNvSpPr/>
      </xdr:nvSpPr>
      <xdr:spPr>
        <a:xfrm>
          <a:off x="10426700" y="1348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30970</xdr:rowOff>
    </xdr:from>
    <xdr:ext cx="534377" cy="259045"/>
    <xdr:sp macro="" textlink="">
      <xdr:nvSpPr>
        <xdr:cNvPr id="420" name="商工費該当値テキスト"/>
        <xdr:cNvSpPr txBox="1"/>
      </xdr:nvSpPr>
      <xdr:spPr>
        <a:xfrm>
          <a:off x="10528300" y="1340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115060</xdr:rowOff>
    </xdr:from>
    <xdr:to>
      <xdr:col>50</xdr:col>
      <xdr:colOff>165100</xdr:colOff>
      <xdr:row>79</xdr:row>
      <xdr:rowOff>45210</xdr:rowOff>
    </xdr:to>
    <xdr:sp macro="" textlink="">
      <xdr:nvSpPr>
        <xdr:cNvPr id="421" name="楕円 420"/>
        <xdr:cNvSpPr/>
      </xdr:nvSpPr>
      <xdr:spPr>
        <a:xfrm>
          <a:off x="9588500" y="1348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36337</xdr:rowOff>
    </xdr:from>
    <xdr:ext cx="534377" cy="259045"/>
    <xdr:sp macro="" textlink="">
      <xdr:nvSpPr>
        <xdr:cNvPr id="422" name="テキスト ボックス 421"/>
        <xdr:cNvSpPr txBox="1"/>
      </xdr:nvSpPr>
      <xdr:spPr>
        <a:xfrm>
          <a:off x="9372111" y="1358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111725</xdr:rowOff>
    </xdr:from>
    <xdr:to>
      <xdr:col>46</xdr:col>
      <xdr:colOff>38100</xdr:colOff>
      <xdr:row>79</xdr:row>
      <xdr:rowOff>41875</xdr:rowOff>
    </xdr:to>
    <xdr:sp macro="" textlink="">
      <xdr:nvSpPr>
        <xdr:cNvPr id="423" name="楕円 422"/>
        <xdr:cNvSpPr/>
      </xdr:nvSpPr>
      <xdr:spPr>
        <a:xfrm>
          <a:off x="8699500" y="134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33002</xdr:rowOff>
    </xdr:from>
    <xdr:ext cx="534377" cy="259045"/>
    <xdr:sp macro="" textlink="">
      <xdr:nvSpPr>
        <xdr:cNvPr id="424" name="テキスト ボックス 423"/>
        <xdr:cNvSpPr txBox="1"/>
      </xdr:nvSpPr>
      <xdr:spPr>
        <a:xfrm>
          <a:off x="8483111" y="1357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66661</xdr:rowOff>
    </xdr:from>
    <xdr:to>
      <xdr:col>41</xdr:col>
      <xdr:colOff>101600</xdr:colOff>
      <xdr:row>78</xdr:row>
      <xdr:rowOff>168261</xdr:rowOff>
    </xdr:to>
    <xdr:sp macro="" textlink="">
      <xdr:nvSpPr>
        <xdr:cNvPr id="425" name="楕円 424"/>
        <xdr:cNvSpPr/>
      </xdr:nvSpPr>
      <xdr:spPr>
        <a:xfrm>
          <a:off x="7810500" y="1343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159388</xdr:rowOff>
    </xdr:from>
    <xdr:ext cx="534377" cy="259045"/>
    <xdr:sp macro="" textlink="">
      <xdr:nvSpPr>
        <xdr:cNvPr id="426" name="テキスト ボックス 425"/>
        <xdr:cNvSpPr txBox="1"/>
      </xdr:nvSpPr>
      <xdr:spPr>
        <a:xfrm>
          <a:off x="7594111" y="1353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120466</xdr:rowOff>
    </xdr:from>
    <xdr:to>
      <xdr:col>36</xdr:col>
      <xdr:colOff>165100</xdr:colOff>
      <xdr:row>79</xdr:row>
      <xdr:rowOff>50616</xdr:rowOff>
    </xdr:to>
    <xdr:sp macro="" textlink="">
      <xdr:nvSpPr>
        <xdr:cNvPr id="427" name="楕円 426"/>
        <xdr:cNvSpPr/>
      </xdr:nvSpPr>
      <xdr:spPr>
        <a:xfrm>
          <a:off x="6921500" y="1349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41743</xdr:rowOff>
    </xdr:from>
    <xdr:ext cx="534377" cy="259045"/>
    <xdr:sp macro="" textlink="">
      <xdr:nvSpPr>
        <xdr:cNvPr id="428" name="テキスト ボックス 427"/>
        <xdr:cNvSpPr txBox="1"/>
      </xdr:nvSpPr>
      <xdr:spPr>
        <a:xfrm>
          <a:off x="6705111" y="1358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1" name="テキスト ボックス 440"/>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7" name="テキスト ボックス 446"/>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170506</xdr:rowOff>
    </xdr:from>
    <xdr:to>
      <xdr:col>54</xdr:col>
      <xdr:colOff>189865</xdr:colOff>
      <xdr:row>98</xdr:row>
      <xdr:rowOff>170061</xdr:rowOff>
    </xdr:to>
    <xdr:cxnSp macro="">
      <xdr:nvCxnSpPr>
        <xdr:cNvPr id="455" name="直線コネクタ 454"/>
        <xdr:cNvCxnSpPr/>
      </xdr:nvCxnSpPr>
      <xdr:spPr>
        <a:xfrm flipV="1">
          <a:off x="10475595" y="15601006"/>
          <a:ext cx="1270" cy="137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2438</xdr:rowOff>
    </xdr:from>
    <xdr:ext cx="534377" cy="259045"/>
    <xdr:sp macro="" textlink="">
      <xdr:nvSpPr>
        <xdr:cNvPr id="456" name="土木費最小値テキスト"/>
        <xdr:cNvSpPr txBox="1"/>
      </xdr:nvSpPr>
      <xdr:spPr>
        <a:xfrm>
          <a:off x="10528300" y="1697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170061</xdr:rowOff>
    </xdr:from>
    <xdr:to>
      <xdr:col>55</xdr:col>
      <xdr:colOff>88900</xdr:colOff>
      <xdr:row>98</xdr:row>
      <xdr:rowOff>170061</xdr:rowOff>
    </xdr:to>
    <xdr:cxnSp macro="">
      <xdr:nvCxnSpPr>
        <xdr:cNvPr id="457" name="直線コネクタ 456"/>
        <xdr:cNvCxnSpPr/>
      </xdr:nvCxnSpPr>
      <xdr:spPr>
        <a:xfrm>
          <a:off x="10388600" y="1697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117183</xdr:rowOff>
    </xdr:from>
    <xdr:ext cx="599010" cy="259045"/>
    <xdr:sp macro="" textlink="">
      <xdr:nvSpPr>
        <xdr:cNvPr id="458" name="土木費最大値テキスト"/>
        <xdr:cNvSpPr txBox="1"/>
      </xdr:nvSpPr>
      <xdr:spPr>
        <a:xfrm>
          <a:off x="10528300" y="1537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165,170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170506</xdr:rowOff>
    </xdr:from>
    <xdr:to>
      <xdr:col>55</xdr:col>
      <xdr:colOff>88900</xdr:colOff>
      <xdr:row>90</xdr:row>
      <xdr:rowOff>170506</xdr:rowOff>
    </xdr:to>
    <xdr:cxnSp macro="">
      <xdr:nvCxnSpPr>
        <xdr:cNvPr id="459" name="直線コネクタ 458"/>
        <xdr:cNvCxnSpPr/>
      </xdr:nvCxnSpPr>
      <xdr:spPr>
        <a:xfrm>
          <a:off x="10388600" y="1560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145002</xdr:rowOff>
    </xdr:from>
    <xdr:to>
      <xdr:col>55</xdr:col>
      <xdr:colOff>0</xdr:colOff>
      <xdr:row>96</xdr:row>
      <xdr:rowOff>145317</xdr:rowOff>
    </xdr:to>
    <xdr:cxnSp macro="">
      <xdr:nvCxnSpPr>
        <xdr:cNvPr id="460" name="直線コネクタ 459"/>
        <xdr:cNvCxnSpPr/>
      </xdr:nvCxnSpPr>
      <xdr:spPr>
        <a:xfrm>
          <a:off x="9639300" y="16604202"/>
          <a:ext cx="8382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159500</xdr:rowOff>
    </xdr:from>
    <xdr:ext cx="534377" cy="259045"/>
    <xdr:sp macro="" textlink="">
      <xdr:nvSpPr>
        <xdr:cNvPr id="461" name="土木費平均値テキスト"/>
        <xdr:cNvSpPr txBox="1"/>
      </xdr:nvSpPr>
      <xdr:spPr>
        <a:xfrm>
          <a:off x="10528300" y="16275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136623</xdr:rowOff>
    </xdr:from>
    <xdr:to>
      <xdr:col>55</xdr:col>
      <xdr:colOff>50800</xdr:colOff>
      <xdr:row>96</xdr:row>
      <xdr:rowOff>66773</xdr:rowOff>
    </xdr:to>
    <xdr:sp macro="" textlink="">
      <xdr:nvSpPr>
        <xdr:cNvPr id="462" name="フローチャート: 判断 461"/>
        <xdr:cNvSpPr/>
      </xdr:nvSpPr>
      <xdr:spPr>
        <a:xfrm>
          <a:off x="104267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23354</xdr:rowOff>
    </xdr:from>
    <xdr:to>
      <xdr:col>50</xdr:col>
      <xdr:colOff>114300</xdr:colOff>
      <xdr:row>96</xdr:row>
      <xdr:rowOff>145002</xdr:rowOff>
    </xdr:to>
    <xdr:cxnSp macro="">
      <xdr:nvCxnSpPr>
        <xdr:cNvPr id="463" name="直線コネクタ 462"/>
        <xdr:cNvCxnSpPr/>
      </xdr:nvCxnSpPr>
      <xdr:spPr>
        <a:xfrm>
          <a:off x="8750300" y="16482554"/>
          <a:ext cx="889000" cy="12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149861</xdr:rowOff>
    </xdr:from>
    <xdr:to>
      <xdr:col>50</xdr:col>
      <xdr:colOff>165100</xdr:colOff>
      <xdr:row>96</xdr:row>
      <xdr:rowOff>80011</xdr:rowOff>
    </xdr:to>
    <xdr:sp macro="" textlink="">
      <xdr:nvSpPr>
        <xdr:cNvPr id="464" name="フローチャート: 判断 463"/>
        <xdr:cNvSpPr/>
      </xdr:nvSpPr>
      <xdr:spPr>
        <a:xfrm>
          <a:off x="9588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96538</xdr:rowOff>
    </xdr:from>
    <xdr:ext cx="534377" cy="259045"/>
    <xdr:sp macro="" textlink="">
      <xdr:nvSpPr>
        <xdr:cNvPr id="465" name="テキスト ボックス 464"/>
        <xdr:cNvSpPr txBox="1"/>
      </xdr:nvSpPr>
      <xdr:spPr>
        <a:xfrm>
          <a:off x="9372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23354</xdr:rowOff>
    </xdr:from>
    <xdr:to>
      <xdr:col>45</xdr:col>
      <xdr:colOff>177800</xdr:colOff>
      <xdr:row>97</xdr:row>
      <xdr:rowOff>2409</xdr:rowOff>
    </xdr:to>
    <xdr:cxnSp macro="">
      <xdr:nvCxnSpPr>
        <xdr:cNvPr id="466" name="直線コネクタ 465"/>
        <xdr:cNvCxnSpPr/>
      </xdr:nvCxnSpPr>
      <xdr:spPr>
        <a:xfrm flipV="1">
          <a:off x="7861300" y="16482554"/>
          <a:ext cx="889000" cy="15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167419</xdr:rowOff>
    </xdr:from>
    <xdr:to>
      <xdr:col>46</xdr:col>
      <xdr:colOff>38100</xdr:colOff>
      <xdr:row>96</xdr:row>
      <xdr:rowOff>97569</xdr:rowOff>
    </xdr:to>
    <xdr:sp macro="" textlink="">
      <xdr:nvSpPr>
        <xdr:cNvPr id="467" name="フローチャート: 判断 466"/>
        <xdr:cNvSpPr/>
      </xdr:nvSpPr>
      <xdr:spPr>
        <a:xfrm>
          <a:off x="8699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88696</xdr:rowOff>
    </xdr:from>
    <xdr:ext cx="534377" cy="259045"/>
    <xdr:sp macro="" textlink="">
      <xdr:nvSpPr>
        <xdr:cNvPr id="468" name="テキスト ボックス 467"/>
        <xdr:cNvSpPr txBox="1"/>
      </xdr:nvSpPr>
      <xdr:spPr>
        <a:xfrm>
          <a:off x="8483111" y="165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2409</xdr:rowOff>
    </xdr:from>
    <xdr:to>
      <xdr:col>41</xdr:col>
      <xdr:colOff>50800</xdr:colOff>
      <xdr:row>97</xdr:row>
      <xdr:rowOff>53702</xdr:rowOff>
    </xdr:to>
    <xdr:cxnSp macro="">
      <xdr:nvCxnSpPr>
        <xdr:cNvPr id="469" name="直線コネクタ 468"/>
        <xdr:cNvCxnSpPr/>
      </xdr:nvCxnSpPr>
      <xdr:spPr>
        <a:xfrm flipV="1">
          <a:off x="6972300" y="16633059"/>
          <a:ext cx="889000" cy="5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168911</xdr:rowOff>
    </xdr:from>
    <xdr:to>
      <xdr:col>41</xdr:col>
      <xdr:colOff>101600</xdr:colOff>
      <xdr:row>96</xdr:row>
      <xdr:rowOff>99061</xdr:rowOff>
    </xdr:to>
    <xdr:sp macro="" textlink="">
      <xdr:nvSpPr>
        <xdr:cNvPr id="470" name="フローチャート: 判断 469"/>
        <xdr:cNvSpPr/>
      </xdr:nvSpPr>
      <xdr:spPr>
        <a:xfrm>
          <a:off x="7810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115588</xdr:rowOff>
    </xdr:from>
    <xdr:ext cx="534377" cy="259045"/>
    <xdr:sp macro="" textlink="">
      <xdr:nvSpPr>
        <xdr:cNvPr id="471" name="テキスト ボックス 470"/>
        <xdr:cNvSpPr txBox="1"/>
      </xdr:nvSpPr>
      <xdr:spPr>
        <a:xfrm>
          <a:off x="7594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74433</xdr:rowOff>
    </xdr:from>
    <xdr:to>
      <xdr:col>36</xdr:col>
      <xdr:colOff>165100</xdr:colOff>
      <xdr:row>98</xdr:row>
      <xdr:rowOff>4583</xdr:rowOff>
    </xdr:to>
    <xdr:sp macro="" textlink="">
      <xdr:nvSpPr>
        <xdr:cNvPr id="472" name="フローチャート: 判断 471"/>
        <xdr:cNvSpPr/>
      </xdr:nvSpPr>
      <xdr:spPr>
        <a:xfrm>
          <a:off x="6921500" y="16705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167160</xdr:rowOff>
    </xdr:from>
    <xdr:ext cx="534377" cy="259045"/>
    <xdr:sp macro="" textlink="">
      <xdr:nvSpPr>
        <xdr:cNvPr id="473" name="テキスト ボックス 472"/>
        <xdr:cNvSpPr txBox="1"/>
      </xdr:nvSpPr>
      <xdr:spPr>
        <a:xfrm>
          <a:off x="6705111" y="1679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94517</xdr:rowOff>
    </xdr:from>
    <xdr:to>
      <xdr:col>55</xdr:col>
      <xdr:colOff>50800</xdr:colOff>
      <xdr:row>97</xdr:row>
      <xdr:rowOff>24667</xdr:rowOff>
    </xdr:to>
    <xdr:sp macro="" textlink="">
      <xdr:nvSpPr>
        <xdr:cNvPr id="479" name="楕円 478"/>
        <xdr:cNvSpPr/>
      </xdr:nvSpPr>
      <xdr:spPr>
        <a:xfrm>
          <a:off x="10426700" y="1655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72944</xdr:rowOff>
    </xdr:from>
    <xdr:ext cx="534377" cy="259045"/>
    <xdr:sp macro="" textlink="">
      <xdr:nvSpPr>
        <xdr:cNvPr id="480" name="土木費該当値テキスト"/>
        <xdr:cNvSpPr txBox="1"/>
      </xdr:nvSpPr>
      <xdr:spPr>
        <a:xfrm>
          <a:off x="10528300" y="1653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94202</xdr:rowOff>
    </xdr:from>
    <xdr:to>
      <xdr:col>50</xdr:col>
      <xdr:colOff>165100</xdr:colOff>
      <xdr:row>97</xdr:row>
      <xdr:rowOff>24352</xdr:rowOff>
    </xdr:to>
    <xdr:sp macro="" textlink="">
      <xdr:nvSpPr>
        <xdr:cNvPr id="481" name="楕円 480"/>
        <xdr:cNvSpPr/>
      </xdr:nvSpPr>
      <xdr:spPr>
        <a:xfrm>
          <a:off x="9588500" y="1655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15479</xdr:rowOff>
    </xdr:from>
    <xdr:ext cx="534377" cy="259045"/>
    <xdr:sp macro="" textlink="">
      <xdr:nvSpPr>
        <xdr:cNvPr id="482" name="テキスト ボックス 481"/>
        <xdr:cNvSpPr txBox="1"/>
      </xdr:nvSpPr>
      <xdr:spPr>
        <a:xfrm>
          <a:off x="9372111" y="1664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144004</xdr:rowOff>
    </xdr:from>
    <xdr:to>
      <xdr:col>46</xdr:col>
      <xdr:colOff>38100</xdr:colOff>
      <xdr:row>96</xdr:row>
      <xdr:rowOff>74154</xdr:rowOff>
    </xdr:to>
    <xdr:sp macro="" textlink="">
      <xdr:nvSpPr>
        <xdr:cNvPr id="483" name="楕円 482"/>
        <xdr:cNvSpPr/>
      </xdr:nvSpPr>
      <xdr:spPr>
        <a:xfrm>
          <a:off x="8699500" y="1643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90681</xdr:rowOff>
    </xdr:from>
    <xdr:ext cx="534377" cy="259045"/>
    <xdr:sp macro="" textlink="">
      <xdr:nvSpPr>
        <xdr:cNvPr id="484" name="テキスト ボックス 483"/>
        <xdr:cNvSpPr txBox="1"/>
      </xdr:nvSpPr>
      <xdr:spPr>
        <a:xfrm>
          <a:off x="8483111" y="1620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123059</xdr:rowOff>
    </xdr:from>
    <xdr:to>
      <xdr:col>41</xdr:col>
      <xdr:colOff>101600</xdr:colOff>
      <xdr:row>97</xdr:row>
      <xdr:rowOff>53209</xdr:rowOff>
    </xdr:to>
    <xdr:sp macro="" textlink="">
      <xdr:nvSpPr>
        <xdr:cNvPr id="485" name="楕円 484"/>
        <xdr:cNvSpPr/>
      </xdr:nvSpPr>
      <xdr:spPr>
        <a:xfrm>
          <a:off x="7810500" y="1658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44336</xdr:rowOff>
    </xdr:from>
    <xdr:ext cx="534377" cy="259045"/>
    <xdr:sp macro="" textlink="">
      <xdr:nvSpPr>
        <xdr:cNvPr id="486" name="テキスト ボックス 485"/>
        <xdr:cNvSpPr txBox="1"/>
      </xdr:nvSpPr>
      <xdr:spPr>
        <a:xfrm>
          <a:off x="7594111" y="1667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2902</xdr:rowOff>
    </xdr:from>
    <xdr:to>
      <xdr:col>36</xdr:col>
      <xdr:colOff>165100</xdr:colOff>
      <xdr:row>97</xdr:row>
      <xdr:rowOff>104502</xdr:rowOff>
    </xdr:to>
    <xdr:sp macro="" textlink="">
      <xdr:nvSpPr>
        <xdr:cNvPr id="487" name="楕円 486"/>
        <xdr:cNvSpPr/>
      </xdr:nvSpPr>
      <xdr:spPr>
        <a:xfrm>
          <a:off x="6921500" y="166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121029</xdr:rowOff>
    </xdr:from>
    <xdr:ext cx="534377" cy="259045"/>
    <xdr:sp macro="" textlink="">
      <xdr:nvSpPr>
        <xdr:cNvPr id="488" name="テキスト ボックス 487"/>
        <xdr:cNvSpPr txBox="1"/>
      </xdr:nvSpPr>
      <xdr:spPr>
        <a:xfrm>
          <a:off x="6705111" y="164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9" name="テキスト ボックス 498"/>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1" name="テキスト ボックス 500"/>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85489</xdr:rowOff>
    </xdr:from>
    <xdr:to>
      <xdr:col>85</xdr:col>
      <xdr:colOff>126364</xdr:colOff>
      <xdr:row>39</xdr:row>
      <xdr:rowOff>151914</xdr:rowOff>
    </xdr:to>
    <xdr:cxnSp macro="">
      <xdr:nvCxnSpPr>
        <xdr:cNvPr id="515" name="直線コネクタ 514"/>
        <xdr:cNvCxnSpPr/>
      </xdr:nvCxnSpPr>
      <xdr:spPr>
        <a:xfrm flipV="1">
          <a:off x="16317595" y="5228989"/>
          <a:ext cx="1269" cy="1609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155741</xdr:rowOff>
    </xdr:from>
    <xdr:ext cx="534377" cy="259045"/>
    <xdr:sp macro="" textlink="">
      <xdr:nvSpPr>
        <xdr:cNvPr id="516" name="消防費最小値テキスト"/>
        <xdr:cNvSpPr txBox="1"/>
      </xdr:nvSpPr>
      <xdr:spPr>
        <a:xfrm>
          <a:off x="16370300" y="684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151914</xdr:rowOff>
    </xdr:from>
    <xdr:to>
      <xdr:col>86</xdr:col>
      <xdr:colOff>25400</xdr:colOff>
      <xdr:row>39</xdr:row>
      <xdr:rowOff>151914</xdr:rowOff>
    </xdr:to>
    <xdr:cxnSp macro="">
      <xdr:nvCxnSpPr>
        <xdr:cNvPr id="517" name="直線コネクタ 516"/>
        <xdr:cNvCxnSpPr/>
      </xdr:nvCxnSpPr>
      <xdr:spPr>
        <a:xfrm>
          <a:off x="16230600" y="6838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32166</xdr:rowOff>
    </xdr:from>
    <xdr:ext cx="534377" cy="259045"/>
    <xdr:sp macro="" textlink="">
      <xdr:nvSpPr>
        <xdr:cNvPr id="518" name="消防費最大値テキスト"/>
        <xdr:cNvSpPr txBox="1"/>
      </xdr:nvSpPr>
      <xdr:spPr>
        <a:xfrm>
          <a:off x="16370300" y="500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67,660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85489</xdr:rowOff>
    </xdr:from>
    <xdr:to>
      <xdr:col>86</xdr:col>
      <xdr:colOff>25400</xdr:colOff>
      <xdr:row>30</xdr:row>
      <xdr:rowOff>85489</xdr:rowOff>
    </xdr:to>
    <xdr:cxnSp macro="">
      <xdr:nvCxnSpPr>
        <xdr:cNvPr id="519" name="直線コネクタ 518"/>
        <xdr:cNvCxnSpPr/>
      </xdr:nvCxnSpPr>
      <xdr:spPr>
        <a:xfrm>
          <a:off x="16230600" y="522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170038</xdr:rowOff>
    </xdr:from>
    <xdr:to>
      <xdr:col>85</xdr:col>
      <xdr:colOff>127000</xdr:colOff>
      <xdr:row>38</xdr:row>
      <xdr:rowOff>8941</xdr:rowOff>
    </xdr:to>
    <xdr:cxnSp macro="">
      <xdr:nvCxnSpPr>
        <xdr:cNvPr id="520" name="直線コネクタ 519"/>
        <xdr:cNvCxnSpPr/>
      </xdr:nvCxnSpPr>
      <xdr:spPr>
        <a:xfrm>
          <a:off x="15481300" y="6513688"/>
          <a:ext cx="838200" cy="1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71413</xdr:rowOff>
    </xdr:from>
    <xdr:ext cx="534377" cy="259045"/>
    <xdr:sp macro="" textlink="">
      <xdr:nvSpPr>
        <xdr:cNvPr id="521" name="消防費平均値テキスト"/>
        <xdr:cNvSpPr txBox="1"/>
      </xdr:nvSpPr>
      <xdr:spPr>
        <a:xfrm>
          <a:off x="16370300" y="6072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48536</xdr:rowOff>
    </xdr:from>
    <xdr:to>
      <xdr:col>85</xdr:col>
      <xdr:colOff>177800</xdr:colOff>
      <xdr:row>36</xdr:row>
      <xdr:rowOff>150136</xdr:rowOff>
    </xdr:to>
    <xdr:sp macro="" textlink="">
      <xdr:nvSpPr>
        <xdr:cNvPr id="522" name="フローチャート: 判断 521"/>
        <xdr:cNvSpPr/>
      </xdr:nvSpPr>
      <xdr:spPr>
        <a:xfrm>
          <a:off x="16268700" y="622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170038</xdr:rowOff>
    </xdr:from>
    <xdr:to>
      <xdr:col>81</xdr:col>
      <xdr:colOff>50800</xdr:colOff>
      <xdr:row>38</xdr:row>
      <xdr:rowOff>14688</xdr:rowOff>
    </xdr:to>
    <xdr:cxnSp macro="">
      <xdr:nvCxnSpPr>
        <xdr:cNvPr id="523" name="直線コネクタ 522"/>
        <xdr:cNvCxnSpPr/>
      </xdr:nvCxnSpPr>
      <xdr:spPr>
        <a:xfrm flipV="1">
          <a:off x="14592300" y="6513688"/>
          <a:ext cx="889000" cy="1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127403</xdr:rowOff>
    </xdr:from>
    <xdr:to>
      <xdr:col>81</xdr:col>
      <xdr:colOff>101600</xdr:colOff>
      <xdr:row>37</xdr:row>
      <xdr:rowOff>57553</xdr:rowOff>
    </xdr:to>
    <xdr:sp macro="" textlink="">
      <xdr:nvSpPr>
        <xdr:cNvPr id="524" name="フローチャート: 判断 523"/>
        <xdr:cNvSpPr/>
      </xdr:nvSpPr>
      <xdr:spPr>
        <a:xfrm>
          <a:off x="15430500" y="6299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74080</xdr:rowOff>
    </xdr:from>
    <xdr:ext cx="534377" cy="259045"/>
    <xdr:sp macro="" textlink="">
      <xdr:nvSpPr>
        <xdr:cNvPr id="525" name="テキスト ボックス 524"/>
        <xdr:cNvSpPr txBox="1"/>
      </xdr:nvSpPr>
      <xdr:spPr>
        <a:xfrm>
          <a:off x="15214111" y="607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14688</xdr:rowOff>
    </xdr:from>
    <xdr:to>
      <xdr:col>76</xdr:col>
      <xdr:colOff>114300</xdr:colOff>
      <xdr:row>38</xdr:row>
      <xdr:rowOff>22037</xdr:rowOff>
    </xdr:to>
    <xdr:cxnSp macro="">
      <xdr:nvCxnSpPr>
        <xdr:cNvPr id="526" name="直線コネクタ 525"/>
        <xdr:cNvCxnSpPr/>
      </xdr:nvCxnSpPr>
      <xdr:spPr>
        <a:xfrm flipV="1">
          <a:off x="13703300" y="6529788"/>
          <a:ext cx="889000" cy="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90468</xdr:rowOff>
    </xdr:from>
    <xdr:to>
      <xdr:col>76</xdr:col>
      <xdr:colOff>165100</xdr:colOff>
      <xdr:row>37</xdr:row>
      <xdr:rowOff>20618</xdr:rowOff>
    </xdr:to>
    <xdr:sp macro="" textlink="">
      <xdr:nvSpPr>
        <xdr:cNvPr id="527" name="フローチャート: 判断 526"/>
        <xdr:cNvSpPr/>
      </xdr:nvSpPr>
      <xdr:spPr>
        <a:xfrm>
          <a:off x="14541500" y="6262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37145</xdr:rowOff>
    </xdr:from>
    <xdr:ext cx="534377" cy="259045"/>
    <xdr:sp macro="" textlink="">
      <xdr:nvSpPr>
        <xdr:cNvPr id="528" name="テキスト ボックス 527"/>
        <xdr:cNvSpPr txBox="1"/>
      </xdr:nvSpPr>
      <xdr:spPr>
        <a:xfrm>
          <a:off x="14325111" y="603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22037</xdr:rowOff>
    </xdr:from>
    <xdr:to>
      <xdr:col>71</xdr:col>
      <xdr:colOff>177800</xdr:colOff>
      <xdr:row>38</xdr:row>
      <xdr:rowOff>51853</xdr:rowOff>
    </xdr:to>
    <xdr:cxnSp macro="">
      <xdr:nvCxnSpPr>
        <xdr:cNvPr id="529" name="直線コネクタ 528"/>
        <xdr:cNvCxnSpPr/>
      </xdr:nvCxnSpPr>
      <xdr:spPr>
        <a:xfrm flipV="1">
          <a:off x="12814300" y="6537137"/>
          <a:ext cx="889000" cy="2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103596</xdr:rowOff>
    </xdr:from>
    <xdr:to>
      <xdr:col>72</xdr:col>
      <xdr:colOff>38100</xdr:colOff>
      <xdr:row>36</xdr:row>
      <xdr:rowOff>33746</xdr:rowOff>
    </xdr:to>
    <xdr:sp macro="" textlink="">
      <xdr:nvSpPr>
        <xdr:cNvPr id="530" name="フローチャート: 判断 529"/>
        <xdr:cNvSpPr/>
      </xdr:nvSpPr>
      <xdr:spPr>
        <a:xfrm>
          <a:off x="13652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50273</xdr:rowOff>
    </xdr:from>
    <xdr:ext cx="534377" cy="259045"/>
    <xdr:sp macro="" textlink="">
      <xdr:nvSpPr>
        <xdr:cNvPr id="531" name="テキスト ボックス 530"/>
        <xdr:cNvSpPr txBox="1"/>
      </xdr:nvSpPr>
      <xdr:spPr>
        <a:xfrm>
          <a:off x="13436111" y="587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41318</xdr:rowOff>
    </xdr:from>
    <xdr:to>
      <xdr:col>67</xdr:col>
      <xdr:colOff>101600</xdr:colOff>
      <xdr:row>37</xdr:row>
      <xdr:rowOff>142918</xdr:rowOff>
    </xdr:to>
    <xdr:sp macro="" textlink="">
      <xdr:nvSpPr>
        <xdr:cNvPr id="532" name="フローチャート: 判断 531"/>
        <xdr:cNvSpPr/>
      </xdr:nvSpPr>
      <xdr:spPr>
        <a:xfrm>
          <a:off x="12763500" y="638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159445</xdr:rowOff>
    </xdr:from>
    <xdr:ext cx="534377" cy="259045"/>
    <xdr:sp macro="" textlink="">
      <xdr:nvSpPr>
        <xdr:cNvPr id="533" name="テキスト ボックス 532"/>
        <xdr:cNvSpPr txBox="1"/>
      </xdr:nvSpPr>
      <xdr:spPr>
        <a:xfrm>
          <a:off x="12547111" y="616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129591</xdr:rowOff>
    </xdr:from>
    <xdr:to>
      <xdr:col>85</xdr:col>
      <xdr:colOff>177800</xdr:colOff>
      <xdr:row>38</xdr:row>
      <xdr:rowOff>59741</xdr:rowOff>
    </xdr:to>
    <xdr:sp macro="" textlink="">
      <xdr:nvSpPr>
        <xdr:cNvPr id="539" name="楕円 538"/>
        <xdr:cNvSpPr/>
      </xdr:nvSpPr>
      <xdr:spPr>
        <a:xfrm>
          <a:off x="16268700" y="647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108018</xdr:rowOff>
    </xdr:from>
    <xdr:ext cx="534377" cy="259045"/>
    <xdr:sp macro="" textlink="">
      <xdr:nvSpPr>
        <xdr:cNvPr id="540" name="消防費該当値テキスト"/>
        <xdr:cNvSpPr txBox="1"/>
      </xdr:nvSpPr>
      <xdr:spPr>
        <a:xfrm>
          <a:off x="16370300" y="645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119238</xdr:rowOff>
    </xdr:from>
    <xdr:to>
      <xdr:col>81</xdr:col>
      <xdr:colOff>101600</xdr:colOff>
      <xdr:row>38</xdr:row>
      <xdr:rowOff>49388</xdr:rowOff>
    </xdr:to>
    <xdr:sp macro="" textlink="">
      <xdr:nvSpPr>
        <xdr:cNvPr id="541" name="楕円 540"/>
        <xdr:cNvSpPr/>
      </xdr:nvSpPr>
      <xdr:spPr>
        <a:xfrm>
          <a:off x="15430500" y="646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40515</xdr:rowOff>
    </xdr:from>
    <xdr:ext cx="534377" cy="259045"/>
    <xdr:sp macro="" textlink="">
      <xdr:nvSpPr>
        <xdr:cNvPr id="542" name="テキスト ボックス 541"/>
        <xdr:cNvSpPr txBox="1"/>
      </xdr:nvSpPr>
      <xdr:spPr>
        <a:xfrm>
          <a:off x="15214111" y="655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135339</xdr:rowOff>
    </xdr:from>
    <xdr:to>
      <xdr:col>76</xdr:col>
      <xdr:colOff>165100</xdr:colOff>
      <xdr:row>38</xdr:row>
      <xdr:rowOff>65489</xdr:rowOff>
    </xdr:to>
    <xdr:sp macro="" textlink="">
      <xdr:nvSpPr>
        <xdr:cNvPr id="543" name="楕円 542"/>
        <xdr:cNvSpPr/>
      </xdr:nvSpPr>
      <xdr:spPr>
        <a:xfrm>
          <a:off x="14541500" y="64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56615</xdr:rowOff>
    </xdr:from>
    <xdr:ext cx="534377" cy="259045"/>
    <xdr:sp macro="" textlink="">
      <xdr:nvSpPr>
        <xdr:cNvPr id="544" name="テキスト ボックス 543"/>
        <xdr:cNvSpPr txBox="1"/>
      </xdr:nvSpPr>
      <xdr:spPr>
        <a:xfrm>
          <a:off x="14325111" y="657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142686</xdr:rowOff>
    </xdr:from>
    <xdr:to>
      <xdr:col>72</xdr:col>
      <xdr:colOff>38100</xdr:colOff>
      <xdr:row>38</xdr:row>
      <xdr:rowOff>72836</xdr:rowOff>
    </xdr:to>
    <xdr:sp macro="" textlink="">
      <xdr:nvSpPr>
        <xdr:cNvPr id="545" name="楕円 544"/>
        <xdr:cNvSpPr/>
      </xdr:nvSpPr>
      <xdr:spPr>
        <a:xfrm>
          <a:off x="13652500" y="648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63964</xdr:rowOff>
    </xdr:from>
    <xdr:ext cx="534377" cy="259045"/>
    <xdr:sp macro="" textlink="">
      <xdr:nvSpPr>
        <xdr:cNvPr id="546" name="テキスト ボックス 545"/>
        <xdr:cNvSpPr txBox="1"/>
      </xdr:nvSpPr>
      <xdr:spPr>
        <a:xfrm>
          <a:off x="13436111" y="657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1053</xdr:rowOff>
    </xdr:from>
    <xdr:to>
      <xdr:col>67</xdr:col>
      <xdr:colOff>101600</xdr:colOff>
      <xdr:row>38</xdr:row>
      <xdr:rowOff>102653</xdr:rowOff>
    </xdr:to>
    <xdr:sp macro="" textlink="">
      <xdr:nvSpPr>
        <xdr:cNvPr id="547" name="楕円 546"/>
        <xdr:cNvSpPr/>
      </xdr:nvSpPr>
      <xdr:spPr>
        <a:xfrm>
          <a:off x="12763500" y="651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93780</xdr:rowOff>
    </xdr:from>
    <xdr:ext cx="534377" cy="259045"/>
    <xdr:sp macro="" textlink="">
      <xdr:nvSpPr>
        <xdr:cNvPr id="548" name="テキスト ボックス 547"/>
        <xdr:cNvSpPr txBox="1"/>
      </xdr:nvSpPr>
      <xdr:spPr>
        <a:xfrm>
          <a:off x="12547111" y="66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48919</xdr:rowOff>
    </xdr:from>
    <xdr:to>
      <xdr:col>85</xdr:col>
      <xdr:colOff>126364</xdr:colOff>
      <xdr:row>57</xdr:row>
      <xdr:rowOff>100051</xdr:rowOff>
    </xdr:to>
    <xdr:cxnSp macro="">
      <xdr:nvCxnSpPr>
        <xdr:cNvPr id="570" name="直線コネクタ 569"/>
        <xdr:cNvCxnSpPr/>
      </xdr:nvCxnSpPr>
      <xdr:spPr>
        <a:xfrm flipV="1">
          <a:off x="16317595" y="8792869"/>
          <a:ext cx="1269" cy="1079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103878</xdr:rowOff>
    </xdr:from>
    <xdr:ext cx="534377" cy="259045"/>
    <xdr:sp macro="" textlink="">
      <xdr:nvSpPr>
        <xdr:cNvPr id="571" name="教育費最小値テキスト"/>
        <xdr:cNvSpPr txBox="1"/>
      </xdr:nvSpPr>
      <xdr:spPr>
        <a:xfrm>
          <a:off x="16370300" y="987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100051</xdr:rowOff>
    </xdr:from>
    <xdr:to>
      <xdr:col>86</xdr:col>
      <xdr:colOff>25400</xdr:colOff>
      <xdr:row>57</xdr:row>
      <xdr:rowOff>100051</xdr:rowOff>
    </xdr:to>
    <xdr:cxnSp macro="">
      <xdr:nvCxnSpPr>
        <xdr:cNvPr id="572" name="直線コネクタ 571"/>
        <xdr:cNvCxnSpPr/>
      </xdr:nvCxnSpPr>
      <xdr:spPr>
        <a:xfrm>
          <a:off x="16230600" y="9872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167046</xdr:rowOff>
    </xdr:from>
    <xdr:ext cx="599010" cy="259045"/>
    <xdr:sp macro="" textlink="">
      <xdr:nvSpPr>
        <xdr:cNvPr id="573" name="教育費最大値テキスト"/>
        <xdr:cNvSpPr txBox="1"/>
      </xdr:nvSpPr>
      <xdr:spPr>
        <a:xfrm>
          <a:off x="16370300" y="8568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282,356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48919</xdr:rowOff>
    </xdr:from>
    <xdr:to>
      <xdr:col>86</xdr:col>
      <xdr:colOff>25400</xdr:colOff>
      <xdr:row>51</xdr:row>
      <xdr:rowOff>48919</xdr:rowOff>
    </xdr:to>
    <xdr:cxnSp macro="">
      <xdr:nvCxnSpPr>
        <xdr:cNvPr id="574" name="直線コネクタ 573"/>
        <xdr:cNvCxnSpPr/>
      </xdr:nvCxnSpPr>
      <xdr:spPr>
        <a:xfrm>
          <a:off x="16230600" y="8792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163675</xdr:rowOff>
    </xdr:from>
    <xdr:to>
      <xdr:col>85</xdr:col>
      <xdr:colOff>127000</xdr:colOff>
      <xdr:row>56</xdr:row>
      <xdr:rowOff>87995</xdr:rowOff>
    </xdr:to>
    <xdr:cxnSp macro="">
      <xdr:nvCxnSpPr>
        <xdr:cNvPr id="575" name="直線コネクタ 574"/>
        <xdr:cNvCxnSpPr/>
      </xdr:nvCxnSpPr>
      <xdr:spPr>
        <a:xfrm>
          <a:off x="15481300" y="9593425"/>
          <a:ext cx="838200" cy="9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29540</xdr:rowOff>
    </xdr:from>
    <xdr:ext cx="534377" cy="259045"/>
    <xdr:sp macro="" textlink="">
      <xdr:nvSpPr>
        <xdr:cNvPr id="576" name="教育費平均値テキスト"/>
        <xdr:cNvSpPr txBox="1"/>
      </xdr:nvSpPr>
      <xdr:spPr>
        <a:xfrm>
          <a:off x="16370300" y="94592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6663</xdr:rowOff>
    </xdr:from>
    <xdr:to>
      <xdr:col>85</xdr:col>
      <xdr:colOff>177800</xdr:colOff>
      <xdr:row>56</xdr:row>
      <xdr:rowOff>108263</xdr:rowOff>
    </xdr:to>
    <xdr:sp macro="" textlink="">
      <xdr:nvSpPr>
        <xdr:cNvPr id="577" name="フローチャート: 判断 576"/>
        <xdr:cNvSpPr/>
      </xdr:nvSpPr>
      <xdr:spPr>
        <a:xfrm>
          <a:off x="162687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163675</xdr:rowOff>
    </xdr:from>
    <xdr:to>
      <xdr:col>81</xdr:col>
      <xdr:colOff>50800</xdr:colOff>
      <xdr:row>57</xdr:row>
      <xdr:rowOff>71</xdr:rowOff>
    </xdr:to>
    <xdr:cxnSp macro="">
      <xdr:nvCxnSpPr>
        <xdr:cNvPr id="578" name="直線コネクタ 577"/>
        <xdr:cNvCxnSpPr/>
      </xdr:nvCxnSpPr>
      <xdr:spPr>
        <a:xfrm flipV="1">
          <a:off x="14592300" y="9593425"/>
          <a:ext cx="889000" cy="17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62620</xdr:rowOff>
    </xdr:from>
    <xdr:to>
      <xdr:col>81</xdr:col>
      <xdr:colOff>101600</xdr:colOff>
      <xdr:row>56</xdr:row>
      <xdr:rowOff>164220</xdr:rowOff>
    </xdr:to>
    <xdr:sp macro="" textlink="">
      <xdr:nvSpPr>
        <xdr:cNvPr id="579" name="フローチャート: 判断 578"/>
        <xdr:cNvSpPr/>
      </xdr:nvSpPr>
      <xdr:spPr>
        <a:xfrm>
          <a:off x="15430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155347</xdr:rowOff>
    </xdr:from>
    <xdr:ext cx="534377" cy="259045"/>
    <xdr:sp macro="" textlink="">
      <xdr:nvSpPr>
        <xdr:cNvPr id="580" name="テキスト ボックス 579"/>
        <xdr:cNvSpPr txBox="1"/>
      </xdr:nvSpPr>
      <xdr:spPr>
        <a:xfrm>
          <a:off x="15214111" y="97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71</xdr:rowOff>
    </xdr:from>
    <xdr:to>
      <xdr:col>76</xdr:col>
      <xdr:colOff>114300</xdr:colOff>
      <xdr:row>57</xdr:row>
      <xdr:rowOff>11903</xdr:rowOff>
    </xdr:to>
    <xdr:cxnSp macro="">
      <xdr:nvCxnSpPr>
        <xdr:cNvPr id="581" name="直線コネクタ 580"/>
        <xdr:cNvCxnSpPr/>
      </xdr:nvCxnSpPr>
      <xdr:spPr>
        <a:xfrm flipV="1">
          <a:off x="13703300" y="9772721"/>
          <a:ext cx="889000" cy="1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76098</xdr:rowOff>
    </xdr:from>
    <xdr:to>
      <xdr:col>76</xdr:col>
      <xdr:colOff>165100</xdr:colOff>
      <xdr:row>57</xdr:row>
      <xdr:rowOff>6248</xdr:rowOff>
    </xdr:to>
    <xdr:sp macro="" textlink="">
      <xdr:nvSpPr>
        <xdr:cNvPr id="582" name="フローチャート: 判断 581"/>
        <xdr:cNvSpPr/>
      </xdr:nvSpPr>
      <xdr:spPr>
        <a:xfrm>
          <a:off x="14541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22775</xdr:rowOff>
    </xdr:from>
    <xdr:ext cx="534377" cy="259045"/>
    <xdr:sp macro="" textlink="">
      <xdr:nvSpPr>
        <xdr:cNvPr id="583" name="テキスト ボックス 582"/>
        <xdr:cNvSpPr txBox="1"/>
      </xdr:nvSpPr>
      <xdr:spPr>
        <a:xfrm>
          <a:off x="14325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11903</xdr:rowOff>
    </xdr:from>
    <xdr:to>
      <xdr:col>71</xdr:col>
      <xdr:colOff>177800</xdr:colOff>
      <xdr:row>57</xdr:row>
      <xdr:rowOff>50271</xdr:rowOff>
    </xdr:to>
    <xdr:cxnSp macro="">
      <xdr:nvCxnSpPr>
        <xdr:cNvPr id="584" name="直線コネクタ 583"/>
        <xdr:cNvCxnSpPr/>
      </xdr:nvCxnSpPr>
      <xdr:spPr>
        <a:xfrm flipV="1">
          <a:off x="12814300" y="9784553"/>
          <a:ext cx="889000" cy="3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71751</xdr:rowOff>
    </xdr:from>
    <xdr:to>
      <xdr:col>72</xdr:col>
      <xdr:colOff>38100</xdr:colOff>
      <xdr:row>57</xdr:row>
      <xdr:rowOff>1901</xdr:rowOff>
    </xdr:to>
    <xdr:sp macro="" textlink="">
      <xdr:nvSpPr>
        <xdr:cNvPr id="585" name="フローチャート: 判断 584"/>
        <xdr:cNvSpPr/>
      </xdr:nvSpPr>
      <xdr:spPr>
        <a:xfrm>
          <a:off x="13652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18428</xdr:rowOff>
    </xdr:from>
    <xdr:ext cx="534377" cy="259045"/>
    <xdr:sp macro="" textlink="">
      <xdr:nvSpPr>
        <xdr:cNvPr id="586" name="テキスト ボックス 585"/>
        <xdr:cNvSpPr txBox="1"/>
      </xdr:nvSpPr>
      <xdr:spPr>
        <a:xfrm>
          <a:off x="13436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94039</xdr:rowOff>
    </xdr:from>
    <xdr:to>
      <xdr:col>67</xdr:col>
      <xdr:colOff>101600</xdr:colOff>
      <xdr:row>57</xdr:row>
      <xdr:rowOff>24189</xdr:rowOff>
    </xdr:to>
    <xdr:sp macro="" textlink="">
      <xdr:nvSpPr>
        <xdr:cNvPr id="587" name="フローチャート: 判断 586"/>
        <xdr:cNvSpPr/>
      </xdr:nvSpPr>
      <xdr:spPr>
        <a:xfrm>
          <a:off x="12763500" y="96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40716</xdr:rowOff>
    </xdr:from>
    <xdr:ext cx="534377" cy="259045"/>
    <xdr:sp macro="" textlink="">
      <xdr:nvSpPr>
        <xdr:cNvPr id="588" name="テキスト ボックス 587"/>
        <xdr:cNvSpPr txBox="1"/>
      </xdr:nvSpPr>
      <xdr:spPr>
        <a:xfrm>
          <a:off x="12547111" y="947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37195</xdr:rowOff>
    </xdr:from>
    <xdr:to>
      <xdr:col>85</xdr:col>
      <xdr:colOff>177800</xdr:colOff>
      <xdr:row>56</xdr:row>
      <xdr:rowOff>138795</xdr:rowOff>
    </xdr:to>
    <xdr:sp macro="" textlink="">
      <xdr:nvSpPr>
        <xdr:cNvPr id="594" name="楕円 593"/>
        <xdr:cNvSpPr/>
      </xdr:nvSpPr>
      <xdr:spPr>
        <a:xfrm>
          <a:off x="16268700" y="963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15622</xdr:rowOff>
    </xdr:from>
    <xdr:ext cx="534377" cy="259045"/>
    <xdr:sp macro="" textlink="">
      <xdr:nvSpPr>
        <xdr:cNvPr id="595" name="教育費該当値テキスト"/>
        <xdr:cNvSpPr txBox="1"/>
      </xdr:nvSpPr>
      <xdr:spPr>
        <a:xfrm>
          <a:off x="16370300" y="961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112875</xdr:rowOff>
    </xdr:from>
    <xdr:to>
      <xdr:col>81</xdr:col>
      <xdr:colOff>101600</xdr:colOff>
      <xdr:row>56</xdr:row>
      <xdr:rowOff>43025</xdr:rowOff>
    </xdr:to>
    <xdr:sp macro="" textlink="">
      <xdr:nvSpPr>
        <xdr:cNvPr id="596" name="楕円 595"/>
        <xdr:cNvSpPr/>
      </xdr:nvSpPr>
      <xdr:spPr>
        <a:xfrm>
          <a:off x="15430500" y="954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59552</xdr:rowOff>
    </xdr:from>
    <xdr:ext cx="599010" cy="259045"/>
    <xdr:sp macro="" textlink="">
      <xdr:nvSpPr>
        <xdr:cNvPr id="597" name="テキスト ボックス 596"/>
        <xdr:cNvSpPr txBox="1"/>
      </xdr:nvSpPr>
      <xdr:spPr>
        <a:xfrm>
          <a:off x="15181795" y="9317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120721</xdr:rowOff>
    </xdr:from>
    <xdr:to>
      <xdr:col>76</xdr:col>
      <xdr:colOff>165100</xdr:colOff>
      <xdr:row>57</xdr:row>
      <xdr:rowOff>50871</xdr:rowOff>
    </xdr:to>
    <xdr:sp macro="" textlink="">
      <xdr:nvSpPr>
        <xdr:cNvPr id="598" name="楕円 597"/>
        <xdr:cNvSpPr/>
      </xdr:nvSpPr>
      <xdr:spPr>
        <a:xfrm>
          <a:off x="14541500" y="972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41998</xdr:rowOff>
    </xdr:from>
    <xdr:ext cx="534377" cy="259045"/>
    <xdr:sp macro="" textlink="">
      <xdr:nvSpPr>
        <xdr:cNvPr id="599" name="テキスト ボックス 598"/>
        <xdr:cNvSpPr txBox="1"/>
      </xdr:nvSpPr>
      <xdr:spPr>
        <a:xfrm>
          <a:off x="14325111" y="981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132553</xdr:rowOff>
    </xdr:from>
    <xdr:to>
      <xdr:col>72</xdr:col>
      <xdr:colOff>38100</xdr:colOff>
      <xdr:row>57</xdr:row>
      <xdr:rowOff>62703</xdr:rowOff>
    </xdr:to>
    <xdr:sp macro="" textlink="">
      <xdr:nvSpPr>
        <xdr:cNvPr id="600" name="楕円 599"/>
        <xdr:cNvSpPr/>
      </xdr:nvSpPr>
      <xdr:spPr>
        <a:xfrm>
          <a:off x="13652500" y="973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53830</xdr:rowOff>
    </xdr:from>
    <xdr:ext cx="534377" cy="259045"/>
    <xdr:sp macro="" textlink="">
      <xdr:nvSpPr>
        <xdr:cNvPr id="601" name="テキスト ボックス 600"/>
        <xdr:cNvSpPr txBox="1"/>
      </xdr:nvSpPr>
      <xdr:spPr>
        <a:xfrm>
          <a:off x="13436111" y="982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170921</xdr:rowOff>
    </xdr:from>
    <xdr:to>
      <xdr:col>67</xdr:col>
      <xdr:colOff>101600</xdr:colOff>
      <xdr:row>57</xdr:row>
      <xdr:rowOff>101071</xdr:rowOff>
    </xdr:to>
    <xdr:sp macro="" textlink="">
      <xdr:nvSpPr>
        <xdr:cNvPr id="602" name="楕円 601"/>
        <xdr:cNvSpPr/>
      </xdr:nvSpPr>
      <xdr:spPr>
        <a:xfrm>
          <a:off x="12763500" y="977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92198</xdr:rowOff>
    </xdr:from>
    <xdr:ext cx="534377" cy="259045"/>
    <xdr:sp macro="" textlink="">
      <xdr:nvSpPr>
        <xdr:cNvPr id="603" name="テキスト ボックス 602"/>
        <xdr:cNvSpPr txBox="1"/>
      </xdr:nvSpPr>
      <xdr:spPr>
        <a:xfrm>
          <a:off x="12547111" y="986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52081</xdr:rowOff>
    </xdr:from>
    <xdr:to>
      <xdr:col>85</xdr:col>
      <xdr:colOff>126364</xdr:colOff>
      <xdr:row>79</xdr:row>
      <xdr:rowOff>98879</xdr:rowOff>
    </xdr:to>
    <xdr:cxnSp macro="">
      <xdr:nvCxnSpPr>
        <xdr:cNvPr id="629" name="直線コネクタ 628"/>
        <xdr:cNvCxnSpPr/>
      </xdr:nvCxnSpPr>
      <xdr:spPr>
        <a:xfrm flipV="1">
          <a:off x="16317595" y="12053581"/>
          <a:ext cx="1269" cy="158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170208</xdr:rowOff>
    </xdr:from>
    <xdr:ext cx="599010" cy="259045"/>
    <xdr:sp macro="" textlink="">
      <xdr:nvSpPr>
        <xdr:cNvPr id="632" name="災害復旧費最大値テキスト"/>
        <xdr:cNvSpPr txBox="1"/>
      </xdr:nvSpPr>
      <xdr:spPr>
        <a:xfrm>
          <a:off x="16370300" y="1182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146,049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52081</xdr:rowOff>
    </xdr:from>
    <xdr:to>
      <xdr:col>86</xdr:col>
      <xdr:colOff>25400</xdr:colOff>
      <xdr:row>70</xdr:row>
      <xdr:rowOff>52081</xdr:rowOff>
    </xdr:to>
    <xdr:cxnSp macro="">
      <xdr:nvCxnSpPr>
        <xdr:cNvPr id="633" name="直線コネクタ 632"/>
        <xdr:cNvCxnSpPr/>
      </xdr:nvCxnSpPr>
      <xdr:spPr>
        <a:xfrm>
          <a:off x="16230600" y="12053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152795</xdr:rowOff>
    </xdr:from>
    <xdr:to>
      <xdr:col>85</xdr:col>
      <xdr:colOff>127000</xdr:colOff>
      <xdr:row>78</xdr:row>
      <xdr:rowOff>37821</xdr:rowOff>
    </xdr:to>
    <xdr:cxnSp macro="">
      <xdr:nvCxnSpPr>
        <xdr:cNvPr id="634" name="直線コネクタ 633"/>
        <xdr:cNvCxnSpPr/>
      </xdr:nvCxnSpPr>
      <xdr:spPr>
        <a:xfrm>
          <a:off x="15481300" y="13354445"/>
          <a:ext cx="838200" cy="5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71517</xdr:rowOff>
    </xdr:from>
    <xdr:ext cx="534377" cy="259045"/>
    <xdr:sp macro="" textlink="">
      <xdr:nvSpPr>
        <xdr:cNvPr id="635" name="災害復旧費平均値テキスト"/>
        <xdr:cNvSpPr txBox="1"/>
      </xdr:nvSpPr>
      <xdr:spPr>
        <a:xfrm>
          <a:off x="16370300" y="134446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93090</xdr:rowOff>
    </xdr:from>
    <xdr:to>
      <xdr:col>85</xdr:col>
      <xdr:colOff>177800</xdr:colOff>
      <xdr:row>79</xdr:row>
      <xdr:rowOff>23240</xdr:rowOff>
    </xdr:to>
    <xdr:sp macro="" textlink="">
      <xdr:nvSpPr>
        <xdr:cNvPr id="636" name="フローチャート: 判断 635"/>
        <xdr:cNvSpPr/>
      </xdr:nvSpPr>
      <xdr:spPr>
        <a:xfrm>
          <a:off x="162687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88591</xdr:rowOff>
    </xdr:from>
    <xdr:to>
      <xdr:col>81</xdr:col>
      <xdr:colOff>50800</xdr:colOff>
      <xdr:row>77</xdr:row>
      <xdr:rowOff>152795</xdr:rowOff>
    </xdr:to>
    <xdr:cxnSp macro="">
      <xdr:nvCxnSpPr>
        <xdr:cNvPr id="637" name="直線コネクタ 636"/>
        <xdr:cNvCxnSpPr/>
      </xdr:nvCxnSpPr>
      <xdr:spPr>
        <a:xfrm>
          <a:off x="14592300" y="13290241"/>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89988</xdr:rowOff>
    </xdr:from>
    <xdr:to>
      <xdr:col>81</xdr:col>
      <xdr:colOff>101600</xdr:colOff>
      <xdr:row>79</xdr:row>
      <xdr:rowOff>20138</xdr:rowOff>
    </xdr:to>
    <xdr:sp macro="" textlink="">
      <xdr:nvSpPr>
        <xdr:cNvPr id="638" name="フローチャート: 判断 637"/>
        <xdr:cNvSpPr/>
      </xdr:nvSpPr>
      <xdr:spPr>
        <a:xfrm>
          <a:off x="15430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11265</xdr:rowOff>
    </xdr:from>
    <xdr:ext cx="534377" cy="259045"/>
    <xdr:sp macro="" textlink="">
      <xdr:nvSpPr>
        <xdr:cNvPr id="639" name="テキスト ボックス 638"/>
        <xdr:cNvSpPr txBox="1"/>
      </xdr:nvSpPr>
      <xdr:spPr>
        <a:xfrm>
          <a:off x="15214111" y="13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88591</xdr:rowOff>
    </xdr:from>
    <xdr:to>
      <xdr:col>76</xdr:col>
      <xdr:colOff>114300</xdr:colOff>
      <xdr:row>78</xdr:row>
      <xdr:rowOff>144729</xdr:rowOff>
    </xdr:to>
    <xdr:cxnSp macro="">
      <xdr:nvCxnSpPr>
        <xdr:cNvPr id="640" name="直線コネクタ 639"/>
        <xdr:cNvCxnSpPr/>
      </xdr:nvCxnSpPr>
      <xdr:spPr>
        <a:xfrm flipV="1">
          <a:off x="13703300" y="13290241"/>
          <a:ext cx="889000" cy="227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76991</xdr:rowOff>
    </xdr:from>
    <xdr:to>
      <xdr:col>76</xdr:col>
      <xdr:colOff>165100</xdr:colOff>
      <xdr:row>79</xdr:row>
      <xdr:rowOff>7141</xdr:rowOff>
    </xdr:to>
    <xdr:sp macro="" textlink="">
      <xdr:nvSpPr>
        <xdr:cNvPr id="641" name="フローチャート: 判断 640"/>
        <xdr:cNvSpPr/>
      </xdr:nvSpPr>
      <xdr:spPr>
        <a:xfrm>
          <a:off x="14541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169718</xdr:rowOff>
    </xdr:from>
    <xdr:ext cx="534377" cy="259045"/>
    <xdr:sp macro="" textlink="">
      <xdr:nvSpPr>
        <xdr:cNvPr id="642" name="テキスト ボックス 641"/>
        <xdr:cNvSpPr txBox="1"/>
      </xdr:nvSpPr>
      <xdr:spPr>
        <a:xfrm>
          <a:off x="14325111" y="1354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144729</xdr:rowOff>
    </xdr:from>
    <xdr:to>
      <xdr:col>71</xdr:col>
      <xdr:colOff>177800</xdr:colOff>
      <xdr:row>79</xdr:row>
      <xdr:rowOff>72351</xdr:rowOff>
    </xdr:to>
    <xdr:cxnSp macro="">
      <xdr:nvCxnSpPr>
        <xdr:cNvPr id="643" name="直線コネクタ 642"/>
        <xdr:cNvCxnSpPr/>
      </xdr:nvCxnSpPr>
      <xdr:spPr>
        <a:xfrm flipV="1">
          <a:off x="12814300" y="13517829"/>
          <a:ext cx="889000" cy="9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68250</xdr:rowOff>
    </xdr:from>
    <xdr:to>
      <xdr:col>72</xdr:col>
      <xdr:colOff>38100</xdr:colOff>
      <xdr:row>78</xdr:row>
      <xdr:rowOff>169850</xdr:rowOff>
    </xdr:to>
    <xdr:sp macro="" textlink="">
      <xdr:nvSpPr>
        <xdr:cNvPr id="644" name="フローチャート: 判断 643"/>
        <xdr:cNvSpPr/>
      </xdr:nvSpPr>
      <xdr:spPr>
        <a:xfrm>
          <a:off x="13652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14927</xdr:rowOff>
    </xdr:from>
    <xdr:ext cx="534377" cy="259045"/>
    <xdr:sp macro="" textlink="">
      <xdr:nvSpPr>
        <xdr:cNvPr id="645" name="テキスト ボックス 644"/>
        <xdr:cNvSpPr txBox="1"/>
      </xdr:nvSpPr>
      <xdr:spPr>
        <a:xfrm>
          <a:off x="13436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77339</xdr:rowOff>
    </xdr:from>
    <xdr:to>
      <xdr:col>67</xdr:col>
      <xdr:colOff>101600</xdr:colOff>
      <xdr:row>79</xdr:row>
      <xdr:rowOff>7489</xdr:rowOff>
    </xdr:to>
    <xdr:sp macro="" textlink="">
      <xdr:nvSpPr>
        <xdr:cNvPr id="646" name="フローチャート: 判断 645"/>
        <xdr:cNvSpPr/>
      </xdr:nvSpPr>
      <xdr:spPr>
        <a:xfrm>
          <a:off x="12763500" y="1345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24016</xdr:rowOff>
    </xdr:from>
    <xdr:ext cx="534377" cy="259045"/>
    <xdr:sp macro="" textlink="">
      <xdr:nvSpPr>
        <xdr:cNvPr id="647" name="テキスト ボックス 646"/>
        <xdr:cNvSpPr txBox="1"/>
      </xdr:nvSpPr>
      <xdr:spPr>
        <a:xfrm>
          <a:off x="12547111" y="1322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158471</xdr:rowOff>
    </xdr:from>
    <xdr:to>
      <xdr:col>85</xdr:col>
      <xdr:colOff>177800</xdr:colOff>
      <xdr:row>78</xdr:row>
      <xdr:rowOff>88621</xdr:rowOff>
    </xdr:to>
    <xdr:sp macro="" textlink="">
      <xdr:nvSpPr>
        <xdr:cNvPr id="653" name="楕円 652"/>
        <xdr:cNvSpPr/>
      </xdr:nvSpPr>
      <xdr:spPr>
        <a:xfrm>
          <a:off x="16268700" y="1336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9898</xdr:rowOff>
    </xdr:from>
    <xdr:ext cx="534377" cy="259045"/>
    <xdr:sp macro="" textlink="">
      <xdr:nvSpPr>
        <xdr:cNvPr id="654" name="災害復旧費該当値テキスト"/>
        <xdr:cNvSpPr txBox="1"/>
      </xdr:nvSpPr>
      <xdr:spPr>
        <a:xfrm>
          <a:off x="16370300" y="1321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101995</xdr:rowOff>
    </xdr:from>
    <xdr:to>
      <xdr:col>81</xdr:col>
      <xdr:colOff>101600</xdr:colOff>
      <xdr:row>78</xdr:row>
      <xdr:rowOff>32145</xdr:rowOff>
    </xdr:to>
    <xdr:sp macro="" textlink="">
      <xdr:nvSpPr>
        <xdr:cNvPr id="655" name="楕円 654"/>
        <xdr:cNvSpPr/>
      </xdr:nvSpPr>
      <xdr:spPr>
        <a:xfrm>
          <a:off x="15430500" y="1330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48672</xdr:rowOff>
    </xdr:from>
    <xdr:ext cx="534377" cy="259045"/>
    <xdr:sp macro="" textlink="">
      <xdr:nvSpPr>
        <xdr:cNvPr id="656" name="テキスト ボックス 655"/>
        <xdr:cNvSpPr txBox="1"/>
      </xdr:nvSpPr>
      <xdr:spPr>
        <a:xfrm>
          <a:off x="15214111" y="1307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37791</xdr:rowOff>
    </xdr:from>
    <xdr:to>
      <xdr:col>76</xdr:col>
      <xdr:colOff>165100</xdr:colOff>
      <xdr:row>77</xdr:row>
      <xdr:rowOff>139391</xdr:rowOff>
    </xdr:to>
    <xdr:sp macro="" textlink="">
      <xdr:nvSpPr>
        <xdr:cNvPr id="657" name="楕円 656"/>
        <xdr:cNvSpPr/>
      </xdr:nvSpPr>
      <xdr:spPr>
        <a:xfrm>
          <a:off x="14541500" y="1323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155918</xdr:rowOff>
    </xdr:from>
    <xdr:ext cx="534377" cy="259045"/>
    <xdr:sp macro="" textlink="">
      <xdr:nvSpPr>
        <xdr:cNvPr id="658" name="テキスト ボックス 657"/>
        <xdr:cNvSpPr txBox="1"/>
      </xdr:nvSpPr>
      <xdr:spPr>
        <a:xfrm>
          <a:off x="14325111" y="1301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93929</xdr:rowOff>
    </xdr:from>
    <xdr:to>
      <xdr:col>72</xdr:col>
      <xdr:colOff>38100</xdr:colOff>
      <xdr:row>79</xdr:row>
      <xdr:rowOff>24079</xdr:rowOff>
    </xdr:to>
    <xdr:sp macro="" textlink="">
      <xdr:nvSpPr>
        <xdr:cNvPr id="659" name="楕円 658"/>
        <xdr:cNvSpPr/>
      </xdr:nvSpPr>
      <xdr:spPr>
        <a:xfrm>
          <a:off x="13652500" y="1346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15206</xdr:rowOff>
    </xdr:from>
    <xdr:ext cx="534377" cy="259045"/>
    <xdr:sp macro="" textlink="">
      <xdr:nvSpPr>
        <xdr:cNvPr id="660" name="テキスト ボックス 659"/>
        <xdr:cNvSpPr txBox="1"/>
      </xdr:nvSpPr>
      <xdr:spPr>
        <a:xfrm>
          <a:off x="13436111" y="1355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21551</xdr:rowOff>
    </xdr:from>
    <xdr:to>
      <xdr:col>67</xdr:col>
      <xdr:colOff>101600</xdr:colOff>
      <xdr:row>79</xdr:row>
      <xdr:rowOff>123151</xdr:rowOff>
    </xdr:to>
    <xdr:sp macro="" textlink="">
      <xdr:nvSpPr>
        <xdr:cNvPr id="661" name="楕円 660"/>
        <xdr:cNvSpPr/>
      </xdr:nvSpPr>
      <xdr:spPr>
        <a:xfrm>
          <a:off x="12763500" y="1356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114278</xdr:rowOff>
    </xdr:from>
    <xdr:ext cx="469744" cy="259045"/>
    <xdr:sp macro="" textlink="">
      <xdr:nvSpPr>
        <xdr:cNvPr id="662" name="テキスト ボックス 661"/>
        <xdr:cNvSpPr txBox="1"/>
      </xdr:nvSpPr>
      <xdr:spPr>
        <a:xfrm>
          <a:off x="12579428" y="1365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3" name="テキスト ボックス 672"/>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5" name="テキスト ボックス 674"/>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1" name="テキスト ボックス 680"/>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3" name="テキスト ボックス 682"/>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87330</xdr:rowOff>
    </xdr:from>
    <xdr:to>
      <xdr:col>85</xdr:col>
      <xdr:colOff>126364</xdr:colOff>
      <xdr:row>99</xdr:row>
      <xdr:rowOff>148692</xdr:rowOff>
    </xdr:to>
    <xdr:cxnSp macro="">
      <xdr:nvCxnSpPr>
        <xdr:cNvPr id="689" name="直線コネクタ 688"/>
        <xdr:cNvCxnSpPr/>
      </xdr:nvCxnSpPr>
      <xdr:spPr>
        <a:xfrm flipV="1">
          <a:off x="16317595" y="15517830"/>
          <a:ext cx="1269" cy="1604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152519</xdr:rowOff>
    </xdr:from>
    <xdr:ext cx="534377" cy="259045"/>
    <xdr:sp macro="" textlink="">
      <xdr:nvSpPr>
        <xdr:cNvPr id="690" name="公債費最小値テキスト"/>
        <xdr:cNvSpPr txBox="1"/>
      </xdr:nvSpPr>
      <xdr:spPr>
        <a:xfrm>
          <a:off x="16370300" y="1712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148692</xdr:rowOff>
    </xdr:from>
    <xdr:to>
      <xdr:col>86</xdr:col>
      <xdr:colOff>25400</xdr:colOff>
      <xdr:row>99</xdr:row>
      <xdr:rowOff>148692</xdr:rowOff>
    </xdr:to>
    <xdr:cxnSp macro="">
      <xdr:nvCxnSpPr>
        <xdr:cNvPr id="691" name="直線コネクタ 690"/>
        <xdr:cNvCxnSpPr/>
      </xdr:nvCxnSpPr>
      <xdr:spPr>
        <a:xfrm>
          <a:off x="16230600" y="17122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34007</xdr:rowOff>
    </xdr:from>
    <xdr:ext cx="599010" cy="259045"/>
    <xdr:sp macro="" textlink="">
      <xdr:nvSpPr>
        <xdr:cNvPr id="692" name="公債費最大値テキスト"/>
        <xdr:cNvSpPr txBox="1"/>
      </xdr:nvSpPr>
      <xdr:spPr>
        <a:xfrm>
          <a:off x="16370300" y="15293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172,811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87330</xdr:rowOff>
    </xdr:from>
    <xdr:to>
      <xdr:col>86</xdr:col>
      <xdr:colOff>25400</xdr:colOff>
      <xdr:row>90</xdr:row>
      <xdr:rowOff>87330</xdr:rowOff>
    </xdr:to>
    <xdr:cxnSp macro="">
      <xdr:nvCxnSpPr>
        <xdr:cNvPr id="693" name="直線コネクタ 692"/>
        <xdr:cNvCxnSpPr/>
      </xdr:nvCxnSpPr>
      <xdr:spPr>
        <a:xfrm>
          <a:off x="16230600" y="15517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50448</xdr:rowOff>
    </xdr:from>
    <xdr:to>
      <xdr:col>85</xdr:col>
      <xdr:colOff>127000</xdr:colOff>
      <xdr:row>96</xdr:row>
      <xdr:rowOff>52952</xdr:rowOff>
    </xdr:to>
    <xdr:cxnSp macro="">
      <xdr:nvCxnSpPr>
        <xdr:cNvPr id="694" name="直線コネクタ 693"/>
        <xdr:cNvCxnSpPr/>
      </xdr:nvCxnSpPr>
      <xdr:spPr>
        <a:xfrm>
          <a:off x="15481300" y="16509648"/>
          <a:ext cx="8382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163833</xdr:rowOff>
    </xdr:from>
    <xdr:ext cx="534377" cy="259045"/>
    <xdr:sp macro="" textlink="">
      <xdr:nvSpPr>
        <xdr:cNvPr id="695" name="公債費平均値テキスト"/>
        <xdr:cNvSpPr txBox="1"/>
      </xdr:nvSpPr>
      <xdr:spPr>
        <a:xfrm>
          <a:off x="16370300" y="16280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140956</xdr:rowOff>
    </xdr:from>
    <xdr:to>
      <xdr:col>85</xdr:col>
      <xdr:colOff>177800</xdr:colOff>
      <xdr:row>96</xdr:row>
      <xdr:rowOff>71106</xdr:rowOff>
    </xdr:to>
    <xdr:sp macro="" textlink="">
      <xdr:nvSpPr>
        <xdr:cNvPr id="696" name="フローチャート: 判断 695"/>
        <xdr:cNvSpPr/>
      </xdr:nvSpPr>
      <xdr:spPr>
        <a:xfrm>
          <a:off x="162687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18270</xdr:rowOff>
    </xdr:from>
    <xdr:to>
      <xdr:col>81</xdr:col>
      <xdr:colOff>50800</xdr:colOff>
      <xdr:row>96</xdr:row>
      <xdr:rowOff>50448</xdr:rowOff>
    </xdr:to>
    <xdr:cxnSp macro="">
      <xdr:nvCxnSpPr>
        <xdr:cNvPr id="697" name="直線コネクタ 696"/>
        <xdr:cNvCxnSpPr/>
      </xdr:nvCxnSpPr>
      <xdr:spPr>
        <a:xfrm>
          <a:off x="14592300" y="16477470"/>
          <a:ext cx="889000" cy="3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144810</xdr:rowOff>
    </xdr:from>
    <xdr:to>
      <xdr:col>81</xdr:col>
      <xdr:colOff>101600</xdr:colOff>
      <xdr:row>96</xdr:row>
      <xdr:rowOff>74960</xdr:rowOff>
    </xdr:to>
    <xdr:sp macro="" textlink="">
      <xdr:nvSpPr>
        <xdr:cNvPr id="698" name="フローチャート: 判断 697"/>
        <xdr:cNvSpPr/>
      </xdr:nvSpPr>
      <xdr:spPr>
        <a:xfrm>
          <a:off x="15430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91487</xdr:rowOff>
    </xdr:from>
    <xdr:ext cx="534377" cy="259045"/>
    <xdr:sp macro="" textlink="">
      <xdr:nvSpPr>
        <xdr:cNvPr id="699" name="テキスト ボックス 698"/>
        <xdr:cNvSpPr txBox="1"/>
      </xdr:nvSpPr>
      <xdr:spPr>
        <a:xfrm>
          <a:off x="15214111" y="1620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18270</xdr:rowOff>
    </xdr:from>
    <xdr:to>
      <xdr:col>76</xdr:col>
      <xdr:colOff>114300</xdr:colOff>
      <xdr:row>96</xdr:row>
      <xdr:rowOff>72197</xdr:rowOff>
    </xdr:to>
    <xdr:cxnSp macro="">
      <xdr:nvCxnSpPr>
        <xdr:cNvPr id="700" name="直線コネクタ 699"/>
        <xdr:cNvCxnSpPr/>
      </xdr:nvCxnSpPr>
      <xdr:spPr>
        <a:xfrm flipV="1">
          <a:off x="13703300" y="16477470"/>
          <a:ext cx="889000" cy="5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155673</xdr:rowOff>
    </xdr:from>
    <xdr:to>
      <xdr:col>76</xdr:col>
      <xdr:colOff>165100</xdr:colOff>
      <xdr:row>96</xdr:row>
      <xdr:rowOff>85823</xdr:rowOff>
    </xdr:to>
    <xdr:sp macro="" textlink="">
      <xdr:nvSpPr>
        <xdr:cNvPr id="701" name="フローチャート: 判断 700"/>
        <xdr:cNvSpPr/>
      </xdr:nvSpPr>
      <xdr:spPr>
        <a:xfrm>
          <a:off x="14541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76950</xdr:rowOff>
    </xdr:from>
    <xdr:ext cx="534377" cy="259045"/>
    <xdr:sp macro="" textlink="">
      <xdr:nvSpPr>
        <xdr:cNvPr id="702" name="テキスト ボックス 701"/>
        <xdr:cNvSpPr txBox="1"/>
      </xdr:nvSpPr>
      <xdr:spPr>
        <a:xfrm>
          <a:off x="14325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53442</xdr:rowOff>
    </xdr:from>
    <xdr:to>
      <xdr:col>71</xdr:col>
      <xdr:colOff>177800</xdr:colOff>
      <xdr:row>96</xdr:row>
      <xdr:rowOff>72197</xdr:rowOff>
    </xdr:to>
    <xdr:cxnSp macro="">
      <xdr:nvCxnSpPr>
        <xdr:cNvPr id="703" name="直線コネクタ 702"/>
        <xdr:cNvCxnSpPr/>
      </xdr:nvCxnSpPr>
      <xdr:spPr>
        <a:xfrm>
          <a:off x="12814300" y="16512642"/>
          <a:ext cx="889000" cy="1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12091</xdr:rowOff>
    </xdr:from>
    <xdr:to>
      <xdr:col>72</xdr:col>
      <xdr:colOff>38100</xdr:colOff>
      <xdr:row>96</xdr:row>
      <xdr:rowOff>113691</xdr:rowOff>
    </xdr:to>
    <xdr:sp macro="" textlink="">
      <xdr:nvSpPr>
        <xdr:cNvPr id="704" name="フローチャート: 判断 703"/>
        <xdr:cNvSpPr/>
      </xdr:nvSpPr>
      <xdr:spPr>
        <a:xfrm>
          <a:off x="13652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130218</xdr:rowOff>
    </xdr:from>
    <xdr:ext cx="534377" cy="259045"/>
    <xdr:sp macro="" textlink="">
      <xdr:nvSpPr>
        <xdr:cNvPr id="705" name="テキスト ボックス 704"/>
        <xdr:cNvSpPr txBox="1"/>
      </xdr:nvSpPr>
      <xdr:spPr>
        <a:xfrm>
          <a:off x="13436111" y="1624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74879</xdr:rowOff>
    </xdr:from>
    <xdr:to>
      <xdr:col>67</xdr:col>
      <xdr:colOff>101600</xdr:colOff>
      <xdr:row>97</xdr:row>
      <xdr:rowOff>5029</xdr:rowOff>
    </xdr:to>
    <xdr:sp macro="" textlink="">
      <xdr:nvSpPr>
        <xdr:cNvPr id="706" name="フローチャート: 判断 705"/>
        <xdr:cNvSpPr/>
      </xdr:nvSpPr>
      <xdr:spPr>
        <a:xfrm>
          <a:off x="12763500" y="1653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167606</xdr:rowOff>
    </xdr:from>
    <xdr:ext cx="534377" cy="259045"/>
    <xdr:sp macro="" textlink="">
      <xdr:nvSpPr>
        <xdr:cNvPr id="707" name="テキスト ボックス 706"/>
        <xdr:cNvSpPr txBox="1"/>
      </xdr:nvSpPr>
      <xdr:spPr>
        <a:xfrm>
          <a:off x="12547111" y="1662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2152</xdr:rowOff>
    </xdr:from>
    <xdr:to>
      <xdr:col>85</xdr:col>
      <xdr:colOff>177800</xdr:colOff>
      <xdr:row>96</xdr:row>
      <xdr:rowOff>103752</xdr:rowOff>
    </xdr:to>
    <xdr:sp macro="" textlink="">
      <xdr:nvSpPr>
        <xdr:cNvPr id="713" name="楕円 712"/>
        <xdr:cNvSpPr/>
      </xdr:nvSpPr>
      <xdr:spPr>
        <a:xfrm>
          <a:off x="16268700" y="1646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152029</xdr:rowOff>
    </xdr:from>
    <xdr:ext cx="534377" cy="259045"/>
    <xdr:sp macro="" textlink="">
      <xdr:nvSpPr>
        <xdr:cNvPr id="714" name="公債費該当値テキスト"/>
        <xdr:cNvSpPr txBox="1"/>
      </xdr:nvSpPr>
      <xdr:spPr>
        <a:xfrm>
          <a:off x="16370300" y="1643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171098</xdr:rowOff>
    </xdr:from>
    <xdr:to>
      <xdr:col>81</xdr:col>
      <xdr:colOff>101600</xdr:colOff>
      <xdr:row>96</xdr:row>
      <xdr:rowOff>101248</xdr:rowOff>
    </xdr:to>
    <xdr:sp macro="" textlink="">
      <xdr:nvSpPr>
        <xdr:cNvPr id="715" name="楕円 714"/>
        <xdr:cNvSpPr/>
      </xdr:nvSpPr>
      <xdr:spPr>
        <a:xfrm>
          <a:off x="15430500" y="164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92375</xdr:rowOff>
    </xdr:from>
    <xdr:ext cx="534377" cy="259045"/>
    <xdr:sp macro="" textlink="">
      <xdr:nvSpPr>
        <xdr:cNvPr id="716" name="テキスト ボックス 715"/>
        <xdr:cNvSpPr txBox="1"/>
      </xdr:nvSpPr>
      <xdr:spPr>
        <a:xfrm>
          <a:off x="15214111" y="1655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138920</xdr:rowOff>
    </xdr:from>
    <xdr:to>
      <xdr:col>76</xdr:col>
      <xdr:colOff>165100</xdr:colOff>
      <xdr:row>96</xdr:row>
      <xdr:rowOff>69070</xdr:rowOff>
    </xdr:to>
    <xdr:sp macro="" textlink="">
      <xdr:nvSpPr>
        <xdr:cNvPr id="717" name="楕円 716"/>
        <xdr:cNvSpPr/>
      </xdr:nvSpPr>
      <xdr:spPr>
        <a:xfrm>
          <a:off x="14541500" y="1642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85597</xdr:rowOff>
    </xdr:from>
    <xdr:ext cx="534377" cy="259045"/>
    <xdr:sp macro="" textlink="">
      <xdr:nvSpPr>
        <xdr:cNvPr id="718" name="テキスト ボックス 717"/>
        <xdr:cNvSpPr txBox="1"/>
      </xdr:nvSpPr>
      <xdr:spPr>
        <a:xfrm>
          <a:off x="14325111" y="1620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21397</xdr:rowOff>
    </xdr:from>
    <xdr:to>
      <xdr:col>72</xdr:col>
      <xdr:colOff>38100</xdr:colOff>
      <xdr:row>96</xdr:row>
      <xdr:rowOff>122997</xdr:rowOff>
    </xdr:to>
    <xdr:sp macro="" textlink="">
      <xdr:nvSpPr>
        <xdr:cNvPr id="719" name="楕円 718"/>
        <xdr:cNvSpPr/>
      </xdr:nvSpPr>
      <xdr:spPr>
        <a:xfrm>
          <a:off x="13652500" y="1648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114124</xdr:rowOff>
    </xdr:from>
    <xdr:ext cx="534377" cy="259045"/>
    <xdr:sp macro="" textlink="">
      <xdr:nvSpPr>
        <xdr:cNvPr id="720" name="テキスト ボックス 719"/>
        <xdr:cNvSpPr txBox="1"/>
      </xdr:nvSpPr>
      <xdr:spPr>
        <a:xfrm>
          <a:off x="13436111" y="165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2642</xdr:rowOff>
    </xdr:from>
    <xdr:to>
      <xdr:col>67</xdr:col>
      <xdr:colOff>101600</xdr:colOff>
      <xdr:row>96</xdr:row>
      <xdr:rowOff>104242</xdr:rowOff>
    </xdr:to>
    <xdr:sp macro="" textlink="">
      <xdr:nvSpPr>
        <xdr:cNvPr id="721" name="楕円 720"/>
        <xdr:cNvSpPr/>
      </xdr:nvSpPr>
      <xdr:spPr>
        <a:xfrm>
          <a:off x="12763500" y="1646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120769</xdr:rowOff>
    </xdr:from>
    <xdr:ext cx="534377" cy="259045"/>
    <xdr:sp macro="" textlink="">
      <xdr:nvSpPr>
        <xdr:cNvPr id="722" name="テキスト ボックス 721"/>
        <xdr:cNvSpPr txBox="1"/>
      </xdr:nvSpPr>
      <xdr:spPr>
        <a:xfrm>
          <a:off x="12547111" y="1623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6" name="テキスト ボックス 735"/>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8" name="テキスト ボックス 737"/>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0" name="テキスト ボックス 739"/>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2" name="テキスト ボックス 741"/>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46" name="直線コネクタ 745"/>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99077</xdr:rowOff>
    </xdr:from>
    <xdr:ext cx="249299" cy="259045"/>
    <xdr:sp macro="" textlink="">
      <xdr:nvSpPr>
        <xdr:cNvPr id="747" name="諸支出金最小値テキスト"/>
        <xdr:cNvSpPr txBox="1"/>
      </xdr:nvSpPr>
      <xdr:spPr>
        <a:xfrm>
          <a:off x="22212300" y="678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378565" cy="259045"/>
    <xdr:sp macro="" textlink="">
      <xdr:nvSpPr>
        <xdr:cNvPr id="749" name="諸支出金最大値テキスト"/>
        <xdr:cNvSpPr txBox="1"/>
      </xdr:nvSpPr>
      <xdr:spPr>
        <a:xfrm>
          <a:off x="22212300" y="5096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0" name="直線コネクタ 749"/>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16527</xdr:rowOff>
    </xdr:from>
    <xdr:ext cx="249299" cy="259045"/>
    <xdr:sp macro="" textlink="">
      <xdr:nvSpPr>
        <xdr:cNvPr id="752" name="諸支出金平均値テキスト"/>
        <xdr:cNvSpPr txBox="1"/>
      </xdr:nvSpPr>
      <xdr:spPr>
        <a:xfrm>
          <a:off x="22212300" y="6531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3" name="フローチャート: 判断 752"/>
        <xdr:cNvSpPr/>
      </xdr:nvSpPr>
      <xdr:spPr>
        <a:xfrm>
          <a:off x="221107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62230</xdr:rowOff>
    </xdr:from>
    <xdr:to>
      <xdr:col>112</xdr:col>
      <xdr:colOff>38100</xdr:colOff>
      <xdr:row>38</xdr:row>
      <xdr:rowOff>163830</xdr:rowOff>
    </xdr:to>
    <xdr:sp macro="" textlink="">
      <xdr:nvSpPr>
        <xdr:cNvPr id="755" name="フローチャート: 判断 754"/>
        <xdr:cNvSpPr/>
      </xdr:nvSpPr>
      <xdr:spPr>
        <a:xfrm>
          <a:off x="212725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8907</xdr:rowOff>
    </xdr:from>
    <xdr:ext cx="313932" cy="259045"/>
    <xdr:sp macro="" textlink="">
      <xdr:nvSpPr>
        <xdr:cNvPr id="756" name="テキスト ボックス 755"/>
        <xdr:cNvSpPr txBox="1"/>
      </xdr:nvSpPr>
      <xdr:spPr>
        <a:xfrm>
          <a:off x="21166333" y="63525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7" name="直線コネクタ 75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1270</xdr:rowOff>
    </xdr:from>
    <xdr:to>
      <xdr:col>107</xdr:col>
      <xdr:colOff>101600</xdr:colOff>
      <xdr:row>38</xdr:row>
      <xdr:rowOff>102870</xdr:rowOff>
    </xdr:to>
    <xdr:sp macro="" textlink="">
      <xdr:nvSpPr>
        <xdr:cNvPr id="758" name="フローチャート: 判断 757"/>
        <xdr:cNvSpPr/>
      </xdr:nvSpPr>
      <xdr:spPr>
        <a:xfrm>
          <a:off x="203835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119397</xdr:rowOff>
    </xdr:from>
    <xdr:ext cx="313932" cy="259045"/>
    <xdr:sp macro="" textlink="">
      <xdr:nvSpPr>
        <xdr:cNvPr id="759" name="テキスト ボックス 758"/>
        <xdr:cNvSpPr txBox="1"/>
      </xdr:nvSpPr>
      <xdr:spPr>
        <a:xfrm>
          <a:off x="20277333" y="62915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0" name="直線コネクタ 75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83185</xdr:rowOff>
    </xdr:from>
    <xdr:to>
      <xdr:col>102</xdr:col>
      <xdr:colOff>165100</xdr:colOff>
      <xdr:row>39</xdr:row>
      <xdr:rowOff>13335</xdr:rowOff>
    </xdr:to>
    <xdr:sp macro="" textlink="">
      <xdr:nvSpPr>
        <xdr:cNvPr id="761" name="フローチャート: 判断 760"/>
        <xdr:cNvSpPr/>
      </xdr:nvSpPr>
      <xdr:spPr>
        <a:xfrm>
          <a:off x="194945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29862</xdr:rowOff>
    </xdr:from>
    <xdr:ext cx="313932" cy="259045"/>
    <xdr:sp macro="" textlink="">
      <xdr:nvSpPr>
        <xdr:cNvPr id="762" name="テキスト ボックス 761"/>
        <xdr:cNvSpPr txBox="1"/>
      </xdr:nvSpPr>
      <xdr:spPr>
        <a:xfrm>
          <a:off x="19388333" y="6373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157480</xdr:rowOff>
    </xdr:from>
    <xdr:to>
      <xdr:col>98</xdr:col>
      <xdr:colOff>38100</xdr:colOff>
      <xdr:row>39</xdr:row>
      <xdr:rowOff>87630</xdr:rowOff>
    </xdr:to>
    <xdr:sp macro="" textlink="">
      <xdr:nvSpPr>
        <xdr:cNvPr id="763" name="フローチャート: 判断 762"/>
        <xdr:cNvSpPr/>
      </xdr:nvSpPr>
      <xdr:spPr>
        <a:xfrm>
          <a:off x="18605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104157</xdr:rowOff>
    </xdr:from>
    <xdr:ext cx="249299" cy="259045"/>
    <xdr:sp macro="" textlink="">
      <xdr:nvSpPr>
        <xdr:cNvPr id="764" name="テキスト ボックス 763"/>
        <xdr:cNvSpPr txBox="1"/>
      </xdr:nvSpPr>
      <xdr:spPr>
        <a:xfrm>
          <a:off x="18531650" y="64478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0" name="楕円 76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143527</xdr:rowOff>
    </xdr:from>
    <xdr:ext cx="249299" cy="259045"/>
    <xdr:sp macro="" textlink="">
      <xdr:nvSpPr>
        <xdr:cNvPr id="771" name="諸支出金該当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2" name="楕円 77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3" name="テキスト ボックス 77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4" name="楕円 77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5" name="テキスト ボックス 77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6" name="楕円 77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7" name="テキスト ボックス 776"/>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8" name="楕円 77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9" name="テキスト ボックス 77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民生費については、住民一人当たり</a:t>
          </a:r>
          <a:r>
            <a:rPr kumimoji="1" lang="ja-JP" altLang="en-US" sz="1100">
              <a:solidFill>
                <a:schemeClr val="dk1"/>
              </a:solidFill>
              <a:effectLst/>
              <a:latin typeface="+mn-lt"/>
              <a:ea typeface="+mn-ea"/>
              <a:cs typeface="+mn-cs"/>
            </a:rPr>
            <a:t>２５８，５８０</a:t>
          </a:r>
          <a:r>
            <a:rPr kumimoji="1" lang="ja-JP" altLang="ja-JP" sz="1100">
              <a:solidFill>
                <a:schemeClr val="dk1"/>
              </a:solidFill>
              <a:effectLst/>
              <a:latin typeface="+mn-lt"/>
              <a:ea typeface="+mn-ea"/>
              <a:cs typeface="+mn-cs"/>
            </a:rPr>
            <a:t>円となって</a:t>
          </a:r>
          <a:r>
            <a:rPr kumimoji="1" lang="ja-JP" altLang="en-US" sz="1100">
              <a:solidFill>
                <a:schemeClr val="dk1"/>
              </a:solidFill>
              <a:effectLst/>
              <a:latin typeface="+mn-lt"/>
              <a:ea typeface="+mn-ea"/>
              <a:cs typeface="+mn-cs"/>
            </a:rPr>
            <a:t>おり前年度より２１，４０３円の増となっている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物価高騰に伴う低所得世帯支援事業及び保育所等整備事業などの増加が主な要因である。また、類似団体に比べ４５，１５７円多い要因としては他団体に</a:t>
          </a:r>
          <a:r>
            <a:rPr kumimoji="1" lang="ja-JP" altLang="ja-JP" sz="1100">
              <a:solidFill>
                <a:schemeClr val="dk1"/>
              </a:solidFill>
              <a:effectLst/>
              <a:latin typeface="+mn-lt"/>
              <a:ea typeface="+mn-ea"/>
              <a:cs typeface="+mn-cs"/>
            </a:rPr>
            <a:t>ない救護施設「しらがね寮」（生活保護施設）があることや、他団体に比べ保育園・認定こども園の施設数が多いこと</a:t>
          </a:r>
          <a:r>
            <a:rPr kumimoji="1" lang="ja-JP" altLang="en-US" sz="1100">
              <a:solidFill>
                <a:schemeClr val="dk1"/>
              </a:solidFill>
              <a:effectLst/>
              <a:latin typeface="+mn-lt"/>
              <a:ea typeface="+mn-ea"/>
              <a:cs typeface="+mn-cs"/>
            </a:rPr>
            <a:t>も大き</a:t>
          </a:r>
          <a:r>
            <a:rPr kumimoji="1" lang="ja-JP" altLang="ja-JP" sz="1100">
              <a:solidFill>
                <a:schemeClr val="dk1"/>
              </a:solidFill>
              <a:effectLst/>
              <a:latin typeface="+mn-lt"/>
              <a:ea typeface="+mn-ea"/>
              <a:cs typeface="+mn-cs"/>
            </a:rPr>
            <a:t>な要因として考えられる。今後 も社会保障費の自然増に対応しながら行財政改革プランに沿って扶助費全体について抑制していく。</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教育費については、住民一人当たり８６，３０９円となっており前年度より２０，９４７円の減となっている。学校教育施設や社会教育施設の改修が終わったことなどによる減が主な要因である。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a:solidFill>
                <a:schemeClr val="dk1"/>
              </a:solidFill>
              <a:effectLst/>
              <a:latin typeface="+mn-lt"/>
              <a:ea typeface="+mn-ea"/>
              <a:cs typeface="+mn-cs"/>
            </a:rPr>
            <a:t>第４次行財政改革プランの財政計画において、実質収支３億円を確保するよう財政規律を定めて財政運営を行っている。事務効率化による歳出削減に努めるなか、税収の臨時的伸びや普通交付税の増額</a:t>
          </a:r>
          <a:r>
            <a:rPr lang="ja-JP" altLang="en-US" sz="1000">
              <a:solidFill>
                <a:schemeClr val="dk1"/>
              </a:solidFill>
              <a:effectLst/>
              <a:latin typeface="+mn-lt"/>
              <a:ea typeface="+mn-ea"/>
              <a:cs typeface="+mn-cs"/>
            </a:rPr>
            <a:t>等はなかったものの、最終的には財政調整基金の</a:t>
          </a:r>
          <a:r>
            <a:rPr lang="en-US" altLang="ja-JP" sz="1000">
              <a:solidFill>
                <a:schemeClr val="dk1"/>
              </a:solidFill>
              <a:effectLst/>
              <a:latin typeface="+mn-lt"/>
              <a:ea typeface="+mn-ea"/>
              <a:cs typeface="+mn-cs"/>
            </a:rPr>
            <a:t>3</a:t>
          </a:r>
          <a:r>
            <a:rPr lang="ja-JP" altLang="en-US" sz="1000">
              <a:solidFill>
                <a:schemeClr val="dk1"/>
              </a:solidFill>
              <a:effectLst/>
              <a:latin typeface="+mn-lt"/>
              <a:ea typeface="+mn-ea"/>
              <a:cs typeface="+mn-cs"/>
            </a:rPr>
            <a:t>億円を取り崩し</a:t>
          </a:r>
          <a:r>
            <a:rPr lang="ja-JP" altLang="ja-JP" sz="1000">
              <a:solidFill>
                <a:schemeClr val="dk1"/>
              </a:solidFill>
              <a:effectLst/>
              <a:latin typeface="+mn-lt"/>
              <a:ea typeface="+mn-ea"/>
              <a:cs typeface="+mn-cs"/>
            </a:rPr>
            <a:t>実質収支額を確保した。</a:t>
          </a:r>
          <a:endParaRPr lang="ja-JP" altLang="ja-JP" sz="1000">
            <a:effectLst/>
          </a:endParaRPr>
        </a:p>
        <a:p>
          <a:r>
            <a:rPr kumimoji="1" lang="ja-JP" altLang="ja-JP" sz="1000">
              <a:solidFill>
                <a:schemeClr val="dk1"/>
              </a:solidFill>
              <a:effectLst/>
              <a:latin typeface="+mn-lt"/>
              <a:ea typeface="+mn-ea"/>
              <a:cs typeface="+mn-cs"/>
            </a:rPr>
            <a:t>　</a:t>
          </a:r>
          <a:r>
            <a:rPr lang="ja-JP" altLang="ja-JP" sz="1000">
              <a:solidFill>
                <a:schemeClr val="dk1"/>
              </a:solidFill>
              <a:effectLst/>
              <a:latin typeface="+mn-lt"/>
              <a:ea typeface="+mn-ea"/>
              <a:cs typeface="+mn-cs"/>
            </a:rPr>
            <a:t>実質単年度収支は、</a:t>
          </a:r>
          <a:r>
            <a:rPr lang="ja-JP" altLang="en-US" sz="1000">
              <a:solidFill>
                <a:schemeClr val="dk1"/>
              </a:solidFill>
              <a:effectLst/>
              <a:latin typeface="+mn-lt"/>
              <a:ea typeface="+mn-ea"/>
              <a:cs typeface="+mn-cs"/>
            </a:rPr>
            <a:t>財政調整基金を</a:t>
          </a:r>
          <a:r>
            <a:rPr lang="en-US" altLang="ja-JP" sz="1000">
              <a:solidFill>
                <a:schemeClr val="dk1"/>
              </a:solidFill>
              <a:effectLst/>
              <a:latin typeface="+mn-lt"/>
              <a:ea typeface="+mn-ea"/>
              <a:cs typeface="+mn-cs"/>
            </a:rPr>
            <a:t>3</a:t>
          </a:r>
          <a:r>
            <a:rPr lang="ja-JP" altLang="en-US" sz="1000">
              <a:solidFill>
                <a:schemeClr val="dk1"/>
              </a:solidFill>
              <a:effectLst/>
              <a:latin typeface="+mn-lt"/>
              <a:ea typeface="+mn-ea"/>
              <a:cs typeface="+mn-cs"/>
            </a:rPr>
            <a:t>億円取り崩したことにより、前年度比</a:t>
          </a:r>
          <a:r>
            <a:rPr lang="en-US" altLang="ja-JP" sz="1000">
              <a:solidFill>
                <a:schemeClr val="dk1"/>
              </a:solidFill>
              <a:effectLst/>
              <a:latin typeface="+mn-lt"/>
              <a:ea typeface="+mn-ea"/>
              <a:cs typeface="+mn-cs"/>
            </a:rPr>
            <a:t>51.1</a:t>
          </a:r>
          <a:r>
            <a:rPr lang="ja-JP" altLang="en-US" sz="1000">
              <a:solidFill>
                <a:schemeClr val="dk1"/>
              </a:solidFill>
              <a:effectLst/>
              <a:latin typeface="+mn-lt"/>
              <a:ea typeface="+mn-ea"/>
              <a:cs typeface="+mn-cs"/>
            </a:rPr>
            <a:t>％の減少となった。また</a:t>
          </a:r>
          <a:r>
            <a:rPr lang="ja-JP" altLang="ja-JP" sz="1000">
              <a:solidFill>
                <a:schemeClr val="dk1"/>
              </a:solidFill>
              <a:effectLst/>
              <a:latin typeface="+mn-lt"/>
              <a:ea typeface="+mn-ea"/>
              <a:cs typeface="+mn-cs"/>
            </a:rPr>
            <a:t>前年度繰越金、基金運用収入による積立金により、実質単年度収支が黒字となった</a:t>
          </a:r>
          <a:r>
            <a:rPr lang="ja-JP" altLang="en-US" sz="1000">
              <a:solidFill>
                <a:schemeClr val="dk1"/>
              </a:solidFill>
              <a:effectLst/>
              <a:latin typeface="+mn-lt"/>
              <a:ea typeface="+mn-ea"/>
              <a:cs typeface="+mn-cs"/>
            </a:rPr>
            <a:t>が</a:t>
          </a:r>
          <a:r>
            <a:rPr lang="ja-JP" altLang="ja-JP" sz="1000">
              <a:solidFill>
                <a:schemeClr val="dk1"/>
              </a:solidFill>
              <a:effectLst/>
              <a:latin typeface="+mn-lt"/>
              <a:ea typeface="+mn-ea"/>
              <a:cs typeface="+mn-cs"/>
            </a:rPr>
            <a:t>今後も厳しい決算内容となることを想定している。</a:t>
          </a:r>
          <a:endParaRPr lang="ja-JP" altLang="ja-JP" sz="10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全会計において黒字決算となったが今後は、水道事業、下水道事業等の公営企業会計への公債費に対する繰出金が増加する見込みであるため、独立採算の原則に立ち返った使用料の見直しも含め、健全化・適正化を図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国民健康保険特別会計においても、国民健康保険税の適正化や医療費削減のための健康づくりを推進し、一般会計の負担額軽減を図る。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実質公債費比率（分子）は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傾向にある。これは、</a:t>
          </a:r>
          <a:r>
            <a:rPr kumimoji="1" lang="ja-JP" altLang="en-US" sz="1100">
              <a:solidFill>
                <a:schemeClr val="dk1"/>
              </a:solidFill>
              <a:effectLst/>
              <a:latin typeface="+mn-lt"/>
              <a:ea typeface="+mn-ea"/>
              <a:cs typeface="+mn-cs"/>
            </a:rPr>
            <a:t>公共施設総合管理計画に基づく改修や除却などの償還が始まったことによるものである。</a:t>
          </a:r>
          <a:endParaRPr lang="ja-JP" altLang="ja-JP" sz="1400">
            <a:effectLst/>
          </a:endParaRPr>
        </a:p>
        <a:p>
          <a:r>
            <a:rPr kumimoji="1" lang="ja-JP" altLang="ja-JP" sz="1100">
              <a:solidFill>
                <a:schemeClr val="dk1"/>
              </a:solidFill>
              <a:effectLst/>
              <a:latin typeface="+mn-lt"/>
              <a:ea typeface="+mn-ea"/>
              <a:cs typeface="+mn-cs"/>
            </a:rPr>
            <a:t>　今後数年は、公共施設総合管理計画に基づく改修や大型事業を計画しており、償還額を超える借入が必要となることから、実質公債費比率は増加に転じると見込んでいる。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将来負担比率（分子）は</a:t>
          </a:r>
          <a:r>
            <a:rPr kumimoji="1" lang="ja-JP" altLang="en-US" sz="1100">
              <a:solidFill>
                <a:schemeClr val="dk1"/>
              </a:solidFill>
              <a:effectLst/>
              <a:latin typeface="+mn-lt"/>
              <a:ea typeface="+mn-ea"/>
              <a:cs typeface="+mn-cs"/>
            </a:rPr>
            <a:t>増加傾向にある</a:t>
          </a:r>
          <a:r>
            <a:rPr kumimoji="1" lang="ja-JP" altLang="ja-JP" sz="1100">
              <a:solidFill>
                <a:schemeClr val="dk1"/>
              </a:solidFill>
              <a:effectLst/>
              <a:latin typeface="+mn-lt"/>
              <a:ea typeface="+mn-ea"/>
              <a:cs typeface="+mn-cs"/>
            </a:rPr>
            <a:t>。主な要因として、</a:t>
          </a:r>
          <a:r>
            <a:rPr kumimoji="1" lang="ja-JP" altLang="en-US" sz="1100">
              <a:solidFill>
                <a:schemeClr val="dk1"/>
              </a:solidFill>
              <a:effectLst/>
              <a:latin typeface="+mn-lt"/>
              <a:ea typeface="+mn-ea"/>
              <a:cs typeface="+mn-cs"/>
            </a:rPr>
            <a:t>公共施設総合管理計画に基づく改修や第二庁舎建設事業の償還が始まったことにより</a:t>
          </a:r>
          <a:r>
            <a:rPr kumimoji="1" lang="ja-JP" altLang="ja-JP" sz="1100">
              <a:solidFill>
                <a:schemeClr val="dk1"/>
              </a:solidFill>
              <a:effectLst/>
              <a:latin typeface="+mn-lt"/>
              <a:ea typeface="+mn-ea"/>
              <a:cs typeface="+mn-cs"/>
            </a:rPr>
            <a:t>地方債現在高や</a:t>
          </a:r>
          <a:r>
            <a:rPr kumimoji="1" lang="ja-JP" altLang="en-US" sz="1100">
              <a:solidFill>
                <a:schemeClr val="dk1"/>
              </a:solidFill>
              <a:effectLst/>
              <a:latin typeface="+mn-lt"/>
              <a:ea typeface="+mn-ea"/>
              <a:cs typeface="+mn-cs"/>
            </a:rPr>
            <a:t>退職手当負担</a:t>
          </a:r>
          <a:r>
            <a:rPr kumimoji="1" lang="ja-JP" altLang="ja-JP" sz="1100">
              <a:solidFill>
                <a:schemeClr val="dk1"/>
              </a:solidFill>
              <a:effectLst/>
              <a:latin typeface="+mn-lt"/>
              <a:ea typeface="+mn-ea"/>
              <a:cs typeface="+mn-cs"/>
            </a:rPr>
            <a:t>見込額が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ことがあげられる。今後数年は、公共施設総合管理計画に基づく改修や大型事業により新規債の発行額が伸びることが予想されることから、引き続き事業実施の適正化を図り、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熊本県あさぎり町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・財政調整基金については、</a:t>
          </a:r>
          <a:r>
            <a:rPr kumimoji="1" lang="ja-JP" altLang="en-US" sz="1300">
              <a:solidFill>
                <a:schemeClr val="dk1"/>
              </a:solidFill>
              <a:effectLst/>
              <a:latin typeface="+mn-lt"/>
              <a:ea typeface="+mn-ea"/>
              <a:cs typeface="+mn-cs"/>
            </a:rPr>
            <a:t>第４次行財政改革プラン（Ｒ３～Ｒ５）において、実質収支を３億円を確保するよう規律を定め財政運営を行っている。</a:t>
          </a:r>
          <a:r>
            <a:rPr kumimoji="1" lang="ja-JP" altLang="ja-JP" sz="1300">
              <a:solidFill>
                <a:schemeClr val="dk1"/>
              </a:solidFill>
              <a:effectLst/>
              <a:latin typeface="+mn-lt"/>
              <a:ea typeface="+mn-ea"/>
              <a:cs typeface="+mn-cs"/>
            </a:rPr>
            <a:t>財源不足分として３億円の</a:t>
          </a:r>
          <a:r>
            <a:rPr kumimoji="1" lang="ja-JP" altLang="en-US" sz="1300">
              <a:solidFill>
                <a:schemeClr val="dk1"/>
              </a:solidFill>
              <a:effectLst/>
              <a:latin typeface="+mn-lt"/>
              <a:ea typeface="+mn-ea"/>
              <a:cs typeface="+mn-cs"/>
            </a:rPr>
            <a:t>取り崩しを行った。また</a:t>
          </a:r>
          <a:r>
            <a:rPr kumimoji="1" lang="ja-JP" altLang="ja-JP" sz="1300">
              <a:solidFill>
                <a:schemeClr val="dk1"/>
              </a:solidFill>
              <a:effectLst/>
              <a:latin typeface="+mn-lt"/>
              <a:ea typeface="+mn-ea"/>
              <a:cs typeface="+mn-cs"/>
            </a:rPr>
            <a:t>前年度繰越金、基金運用収入により３．</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億円の積立てを行っ</a:t>
          </a:r>
          <a:r>
            <a:rPr kumimoji="1" lang="ja-JP" altLang="en-US" sz="1300">
              <a:solidFill>
                <a:schemeClr val="dk1"/>
              </a:solidFill>
              <a:effectLst/>
              <a:latin typeface="+mn-lt"/>
              <a:ea typeface="+mn-ea"/>
              <a:cs typeface="+mn-cs"/>
            </a:rPr>
            <a:t>た。</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町民の連帯強化及び地域振興を目的とした事業の財源として「まちづくり基金」を２億円、ふるさと寄附の指定事項に沿ったソフト事業の財源として「ふるさと基金」を１．３億円、産業活性化や雇用対策など地域経済の振興に係る事業の財源として「産業活性化基金」を</a:t>
          </a:r>
          <a:r>
            <a:rPr kumimoji="1" lang="ja-JP" altLang="en-US" sz="1300">
              <a:solidFill>
                <a:schemeClr val="dk1"/>
              </a:solidFill>
              <a:effectLst/>
              <a:latin typeface="+mn-lt"/>
              <a:ea typeface="+mn-ea"/>
              <a:cs typeface="+mn-cs"/>
            </a:rPr>
            <a:t>０．４</a:t>
          </a:r>
          <a:r>
            <a:rPr kumimoji="1" lang="ja-JP" altLang="ja-JP" sz="1300">
              <a:solidFill>
                <a:schemeClr val="dk1"/>
              </a:solidFill>
              <a:effectLst/>
              <a:latin typeface="+mn-lt"/>
              <a:ea typeface="+mn-ea"/>
              <a:cs typeface="+mn-cs"/>
            </a:rPr>
            <a:t>億円を取り崩した。</a:t>
          </a:r>
          <a:endParaRPr lang="ja-JP" altLang="ja-JP" sz="1300">
            <a:effectLst/>
          </a:endParaRPr>
        </a:p>
        <a:p>
          <a:r>
            <a:rPr kumimoji="1" lang="ja-JP" altLang="ja-JP" sz="1300">
              <a:solidFill>
                <a:schemeClr val="dk1"/>
              </a:solidFill>
              <a:effectLst/>
              <a:latin typeface="+mn-lt"/>
              <a:ea typeface="+mn-ea"/>
              <a:cs typeface="+mn-cs"/>
            </a:rPr>
            <a:t>　その他、ふるさと寄付金</a:t>
          </a:r>
          <a:r>
            <a:rPr kumimoji="1" lang="ja-JP" altLang="en-US" sz="1300">
              <a:solidFill>
                <a:schemeClr val="dk1"/>
              </a:solidFill>
              <a:effectLst/>
              <a:latin typeface="+mn-lt"/>
              <a:ea typeface="+mn-ea"/>
              <a:cs typeface="+mn-cs"/>
            </a:rPr>
            <a:t>１．１</a:t>
          </a:r>
          <a:r>
            <a:rPr kumimoji="1" lang="ja-JP" altLang="ja-JP" sz="1300">
              <a:solidFill>
                <a:schemeClr val="dk1"/>
              </a:solidFill>
              <a:effectLst/>
              <a:latin typeface="+mn-lt"/>
              <a:ea typeface="+mn-ea"/>
              <a:cs typeface="+mn-cs"/>
            </a:rPr>
            <a:t>億円、各種基金の運用収入として０．</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億円の積み立てを行ったことにより、基金全体として</a:t>
          </a:r>
          <a:r>
            <a:rPr kumimoji="1" lang="ja-JP" altLang="en-US" sz="1300">
              <a:solidFill>
                <a:schemeClr val="dk1"/>
              </a:solidFill>
              <a:effectLst/>
              <a:latin typeface="+mn-lt"/>
              <a:ea typeface="+mn-ea"/>
              <a:cs typeface="+mn-cs"/>
            </a:rPr>
            <a:t>１．７</a:t>
          </a:r>
          <a:r>
            <a:rPr kumimoji="1" lang="ja-JP" altLang="ja-JP" sz="1300">
              <a:solidFill>
                <a:schemeClr val="dk1"/>
              </a:solidFill>
              <a:effectLst/>
              <a:latin typeface="+mn-lt"/>
              <a:ea typeface="+mn-ea"/>
              <a:cs typeface="+mn-cs"/>
            </a:rPr>
            <a:t>億円の増となった。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・財政需要が見込まれる公共施設の適正化対策の財源として、公共施設整備基金や減債基金への積立を検討していく。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mn-lt"/>
              <a:ea typeface="+mn-ea"/>
              <a:cs typeface="+mn-cs"/>
            </a:rPr>
            <a:t>・まちづくり基金：新町建設計画に基づく、町民の連帯強化及び地域振興を目的とする事業の推進</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・ふるさと基金：ふるさと寄付金を財源とし、寄付者の思いを実現化することにより、多様な人々の参加による活力に満ちたふるさとづくりに資することを目的とする。</a:t>
          </a:r>
          <a:endParaRPr lang="ja-JP" altLang="ja-JP" sz="1000">
            <a:effectLst/>
          </a:endParaRPr>
        </a:p>
        <a:p>
          <a:r>
            <a:rPr kumimoji="1" lang="ja-JP" altLang="ja-JP" sz="1000">
              <a:solidFill>
                <a:schemeClr val="dk1"/>
              </a:solidFill>
              <a:effectLst/>
              <a:latin typeface="+mn-lt"/>
              <a:ea typeface="+mn-ea"/>
              <a:cs typeface="+mn-cs"/>
            </a:rPr>
            <a:t>・まち・ひと・しごと創生推進基金：若者が活躍するまちづくり、豊かなまちづくり、幸せ感じるまちづくり事業</a:t>
          </a:r>
          <a:endParaRPr lang="ja-JP" altLang="ja-JP" sz="1000">
            <a:effectLst/>
          </a:endParaRPr>
        </a:p>
        <a:p>
          <a:r>
            <a:rPr kumimoji="1" lang="ja-JP" altLang="ja-JP" sz="1000">
              <a:solidFill>
                <a:schemeClr val="dk1"/>
              </a:solidFill>
              <a:effectLst/>
              <a:latin typeface="+mn-lt"/>
              <a:ea typeface="+mn-ea"/>
              <a:cs typeface="+mn-cs"/>
            </a:rPr>
            <a:t>・公共施設整備基金：公共施設整備事業の推進</a:t>
          </a:r>
          <a:endParaRPr lang="ja-JP" altLang="ja-JP" sz="1000">
            <a:effectLst/>
          </a:endParaRPr>
        </a:p>
        <a:p>
          <a:r>
            <a:rPr kumimoji="1" lang="ja-JP" altLang="ja-JP" sz="1000">
              <a:solidFill>
                <a:schemeClr val="dk1"/>
              </a:solidFill>
              <a:effectLst/>
              <a:latin typeface="+mn-lt"/>
              <a:ea typeface="+mn-ea"/>
              <a:cs typeface="+mn-cs"/>
            </a:rPr>
            <a:t>・林業振興基金：地域林業の振興及び森林の有する多面的機能の維持増進を図る。</a:t>
          </a:r>
          <a:endParaRPr lang="ja-JP" altLang="ja-JP" sz="1000">
            <a:effectLst/>
          </a:endParaRPr>
        </a:p>
        <a:p>
          <a:r>
            <a:rPr kumimoji="1" lang="ja-JP" altLang="ja-JP" sz="1000">
              <a:solidFill>
                <a:schemeClr val="dk1"/>
              </a:solidFill>
              <a:effectLst/>
              <a:latin typeface="+mn-lt"/>
              <a:ea typeface="+mn-ea"/>
              <a:cs typeface="+mn-cs"/>
            </a:rPr>
            <a:t>・産業活性化基金：産業活性化対策や雇用対策等による地域経済の振興に係る事業の推進</a:t>
          </a:r>
          <a:endParaRPr lang="ja-JP" altLang="ja-JP" sz="1000">
            <a:effectLst/>
          </a:endParaRPr>
        </a:p>
        <a:p>
          <a:r>
            <a:rPr kumimoji="1" lang="ja-JP" altLang="ja-JP" sz="1000">
              <a:solidFill>
                <a:schemeClr val="dk1"/>
              </a:solidFill>
              <a:effectLst/>
              <a:latin typeface="+mn-lt"/>
              <a:ea typeface="+mn-ea"/>
              <a:cs typeface="+mn-cs"/>
            </a:rPr>
            <a:t>・学校教育施設整備基金：学校教育施設整備に係る事業</a:t>
          </a:r>
          <a:endParaRPr lang="ja-JP" altLang="ja-JP" sz="1000">
            <a:effectLst/>
          </a:endParaRPr>
        </a:p>
        <a:p>
          <a:r>
            <a:rPr kumimoji="1" lang="ja-JP" altLang="ja-JP" sz="1000">
              <a:solidFill>
                <a:schemeClr val="dk1"/>
              </a:solidFill>
              <a:effectLst/>
              <a:latin typeface="+mn-lt"/>
              <a:ea typeface="+mn-ea"/>
              <a:cs typeface="+mn-cs"/>
            </a:rPr>
            <a:t>・森林環境譲与税基金：間伐や路網といった森林整備に加え、森林整備を促進するための人材育成、担い手確保、木材利用の促進や普及啓発等の事業</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mn-lt"/>
              <a:ea typeface="+mn-ea"/>
              <a:cs typeface="+mn-cs"/>
            </a:rPr>
            <a:t>・まちづくり基金：基金の運用益</a:t>
          </a:r>
          <a:r>
            <a:rPr kumimoji="1" lang="ja-JP" altLang="en-US" sz="1000">
              <a:solidFill>
                <a:schemeClr val="dk1"/>
              </a:solidFill>
              <a:effectLst/>
              <a:latin typeface="+mn-lt"/>
              <a:ea typeface="+mn-ea"/>
              <a:cs typeface="+mn-cs"/>
            </a:rPr>
            <a:t>３．６</a:t>
          </a:r>
          <a:r>
            <a:rPr kumimoji="1" lang="ja-JP" altLang="ja-JP" sz="1000">
              <a:solidFill>
                <a:schemeClr val="dk1"/>
              </a:solidFill>
              <a:effectLst/>
              <a:latin typeface="+mn-lt"/>
              <a:ea typeface="+mn-ea"/>
              <a:cs typeface="+mn-cs"/>
            </a:rPr>
            <a:t>百万円を積み立てた一方で、新町建設計画に基づく事業の財源として２億円を充当したことにより減額となった。</a:t>
          </a:r>
          <a:endParaRPr lang="ja-JP" altLang="ja-JP" sz="1000">
            <a:effectLst/>
          </a:endParaRPr>
        </a:p>
        <a:p>
          <a:r>
            <a:rPr kumimoji="1" lang="ja-JP" altLang="ja-JP" sz="1000">
              <a:solidFill>
                <a:schemeClr val="dk1"/>
              </a:solidFill>
              <a:effectLst/>
              <a:latin typeface="+mn-lt"/>
              <a:ea typeface="+mn-ea"/>
              <a:cs typeface="+mn-cs"/>
            </a:rPr>
            <a:t>・公共施設整備基金：基金の運用益</a:t>
          </a:r>
          <a:r>
            <a:rPr kumimoji="1" lang="ja-JP" altLang="en-US" sz="1000">
              <a:solidFill>
                <a:schemeClr val="dk1"/>
              </a:solidFill>
              <a:effectLst/>
              <a:latin typeface="+mn-lt"/>
              <a:ea typeface="+mn-ea"/>
              <a:cs typeface="+mn-cs"/>
            </a:rPr>
            <a:t>１１．４</a:t>
          </a:r>
          <a:r>
            <a:rPr kumimoji="1" lang="ja-JP" altLang="ja-JP" sz="1000">
              <a:solidFill>
                <a:schemeClr val="dk1"/>
              </a:solidFill>
              <a:effectLst/>
              <a:latin typeface="+mn-lt"/>
              <a:ea typeface="+mn-ea"/>
              <a:cs typeface="+mn-cs"/>
            </a:rPr>
            <a:t>百万円、</a:t>
          </a:r>
          <a:r>
            <a:rPr kumimoji="1" lang="ja-JP" altLang="en-US" sz="1000">
              <a:solidFill>
                <a:schemeClr val="dk1"/>
              </a:solidFill>
              <a:effectLst/>
              <a:latin typeface="+mn-lt"/>
              <a:ea typeface="+mn-ea"/>
              <a:cs typeface="+mn-cs"/>
            </a:rPr>
            <a:t>公共・インフラ施設整備事業の財源として２億円の積立て、</a:t>
          </a:r>
          <a:r>
            <a:rPr kumimoji="1" lang="ja-JP" altLang="ja-JP" sz="1000">
              <a:solidFill>
                <a:schemeClr val="dk1"/>
              </a:solidFill>
              <a:effectLst/>
              <a:latin typeface="+mn-lt"/>
              <a:ea typeface="+mn-ea"/>
              <a:cs typeface="+mn-cs"/>
            </a:rPr>
            <a:t>公共事業の財源として</a:t>
          </a:r>
          <a:r>
            <a:rPr kumimoji="1" lang="ja-JP" altLang="en-US" sz="1000">
              <a:solidFill>
                <a:schemeClr val="dk1"/>
              </a:solidFill>
              <a:effectLst/>
              <a:latin typeface="+mn-lt"/>
              <a:ea typeface="+mn-ea"/>
              <a:cs typeface="+mn-cs"/>
            </a:rPr>
            <a:t>８５</a:t>
          </a:r>
          <a:r>
            <a:rPr kumimoji="1" lang="ja-JP" altLang="ja-JP" sz="1000">
              <a:solidFill>
                <a:schemeClr val="dk1"/>
              </a:solidFill>
              <a:effectLst/>
              <a:latin typeface="+mn-lt"/>
              <a:ea typeface="+mn-ea"/>
              <a:cs typeface="+mn-cs"/>
            </a:rPr>
            <a:t>百万円を充当したことにより</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増</a:t>
          </a:r>
          <a:r>
            <a:rPr kumimoji="1" lang="ja-JP" altLang="ja-JP" sz="1000">
              <a:solidFill>
                <a:schemeClr val="dk1"/>
              </a:solidFill>
              <a:effectLst/>
              <a:latin typeface="+mn-lt"/>
              <a:ea typeface="+mn-ea"/>
              <a:cs typeface="+mn-cs"/>
            </a:rPr>
            <a:t>額となった。</a:t>
          </a:r>
          <a:endParaRPr lang="ja-JP" altLang="ja-JP" sz="1000">
            <a:effectLst/>
          </a:endParaRPr>
        </a:p>
        <a:p>
          <a:r>
            <a:rPr kumimoji="1" lang="ja-JP" altLang="ja-JP" sz="1000">
              <a:solidFill>
                <a:schemeClr val="dk1"/>
              </a:solidFill>
              <a:effectLst/>
              <a:latin typeface="+mn-lt"/>
              <a:ea typeface="+mn-ea"/>
              <a:cs typeface="+mn-cs"/>
            </a:rPr>
            <a:t>・ふるさと基金：ソフト事業の財源として１．３億円を充当した一方で、ふるさと寄付金、運用益として</a:t>
          </a:r>
          <a:r>
            <a:rPr kumimoji="1" lang="ja-JP" altLang="en-US" sz="1000">
              <a:solidFill>
                <a:schemeClr val="dk1"/>
              </a:solidFill>
              <a:effectLst/>
              <a:latin typeface="+mn-lt"/>
              <a:ea typeface="+mn-ea"/>
              <a:cs typeface="+mn-cs"/>
            </a:rPr>
            <a:t>１．１</a:t>
          </a:r>
          <a:r>
            <a:rPr kumimoji="1" lang="ja-JP" altLang="ja-JP" sz="1000">
              <a:solidFill>
                <a:schemeClr val="dk1"/>
              </a:solidFill>
              <a:effectLst/>
              <a:latin typeface="+mn-lt"/>
              <a:ea typeface="+mn-ea"/>
              <a:cs typeface="+mn-cs"/>
            </a:rPr>
            <a:t>億円を積立てたことにより</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額となった。</a:t>
          </a:r>
          <a:endParaRPr lang="ja-JP" altLang="ja-JP" sz="1000">
            <a:effectLst/>
          </a:endParaRPr>
        </a:p>
        <a:p>
          <a:r>
            <a:rPr kumimoji="1" lang="ja-JP" altLang="ja-JP" sz="1000">
              <a:solidFill>
                <a:schemeClr val="dk1"/>
              </a:solidFill>
              <a:effectLst/>
              <a:latin typeface="+mn-lt"/>
              <a:ea typeface="+mn-ea"/>
              <a:cs typeface="+mn-cs"/>
            </a:rPr>
            <a:t>・林業振興基金：基金の運用益０．</a:t>
          </a:r>
          <a:r>
            <a:rPr kumimoji="1" lang="ja-JP" altLang="en-US" sz="1000">
              <a:solidFill>
                <a:schemeClr val="dk1"/>
              </a:solidFill>
              <a:effectLst/>
              <a:latin typeface="+mn-lt"/>
              <a:ea typeface="+mn-ea"/>
              <a:cs typeface="+mn-cs"/>
            </a:rPr>
            <a:t>７</a:t>
          </a:r>
          <a:r>
            <a:rPr kumimoji="1" lang="ja-JP" altLang="ja-JP" sz="1000">
              <a:solidFill>
                <a:schemeClr val="dk1"/>
              </a:solidFill>
              <a:effectLst/>
              <a:latin typeface="+mn-lt"/>
              <a:ea typeface="+mn-ea"/>
              <a:cs typeface="+mn-cs"/>
            </a:rPr>
            <a:t>百万円を</a:t>
          </a:r>
          <a:r>
            <a:rPr kumimoji="1" lang="ja-JP" altLang="en-US" sz="1000">
              <a:solidFill>
                <a:schemeClr val="dk1"/>
              </a:solidFill>
              <a:effectLst/>
              <a:latin typeface="+mn-lt"/>
              <a:ea typeface="+mn-ea"/>
              <a:cs typeface="+mn-cs"/>
            </a:rPr>
            <a:t>積立てを行った</a:t>
          </a:r>
          <a:r>
            <a:rPr kumimoji="1" lang="ja-JP" altLang="ja-JP" sz="1000">
              <a:solidFill>
                <a:schemeClr val="dk1"/>
              </a:solidFill>
              <a:effectLst/>
              <a:latin typeface="+mn-lt"/>
              <a:ea typeface="+mn-ea"/>
              <a:cs typeface="+mn-cs"/>
            </a:rPr>
            <a:t>。</a:t>
          </a:r>
          <a:endParaRPr lang="ja-JP" altLang="ja-JP" sz="1000">
            <a:effectLst/>
          </a:endParaRPr>
        </a:p>
        <a:p>
          <a:r>
            <a:rPr kumimoji="1" lang="ja-JP" altLang="ja-JP" sz="1000">
              <a:solidFill>
                <a:schemeClr val="dk1"/>
              </a:solidFill>
              <a:effectLst/>
              <a:latin typeface="+mn-lt"/>
              <a:ea typeface="+mn-ea"/>
              <a:cs typeface="+mn-cs"/>
            </a:rPr>
            <a:t>・産業活性化基金：産業活性化に資する事業の財源として</a:t>
          </a:r>
          <a:r>
            <a:rPr kumimoji="1" lang="ja-JP" altLang="en-US" sz="1000">
              <a:solidFill>
                <a:schemeClr val="dk1"/>
              </a:solidFill>
              <a:effectLst/>
              <a:latin typeface="+mn-lt"/>
              <a:ea typeface="+mn-ea"/>
              <a:cs typeface="+mn-cs"/>
            </a:rPr>
            <a:t>３６</a:t>
          </a:r>
          <a:r>
            <a:rPr kumimoji="1" lang="ja-JP" altLang="ja-JP" sz="1000">
              <a:solidFill>
                <a:schemeClr val="dk1"/>
              </a:solidFill>
              <a:effectLst/>
              <a:latin typeface="+mn-lt"/>
              <a:ea typeface="+mn-ea"/>
              <a:cs typeface="+mn-cs"/>
            </a:rPr>
            <a:t>百万円を充当したことにより減額となった。</a:t>
          </a:r>
          <a:endParaRPr lang="ja-JP" altLang="ja-JP" sz="1000">
            <a:effectLst/>
          </a:endParaRPr>
        </a:p>
        <a:p>
          <a:r>
            <a:rPr kumimoji="1" lang="ja-JP" altLang="ja-JP" sz="1000">
              <a:solidFill>
                <a:schemeClr val="dk1"/>
              </a:solidFill>
              <a:effectLst/>
              <a:latin typeface="+mn-lt"/>
              <a:ea typeface="+mn-ea"/>
              <a:cs typeface="+mn-cs"/>
            </a:rPr>
            <a:t>・学校教育施設整備基金：学校教育施設整備の財源として</a:t>
          </a:r>
          <a:r>
            <a:rPr kumimoji="1" lang="ja-JP" altLang="en-US" sz="1000">
              <a:solidFill>
                <a:schemeClr val="dk1"/>
              </a:solidFill>
              <a:effectLst/>
              <a:latin typeface="+mn-lt"/>
              <a:ea typeface="+mn-ea"/>
              <a:cs typeface="+mn-cs"/>
            </a:rPr>
            <a:t>４４．２</a:t>
          </a:r>
          <a:r>
            <a:rPr kumimoji="1" lang="ja-JP" altLang="ja-JP" sz="1000">
              <a:solidFill>
                <a:schemeClr val="dk1"/>
              </a:solidFill>
              <a:effectLst/>
              <a:latin typeface="+mn-lt"/>
              <a:ea typeface="+mn-ea"/>
              <a:cs typeface="+mn-cs"/>
            </a:rPr>
            <a:t>百万円を充当したことにより減額となった。</a:t>
          </a:r>
          <a:endParaRPr lang="ja-JP" altLang="ja-JP" sz="10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mn-lt"/>
              <a:ea typeface="+mn-ea"/>
              <a:cs typeface="+mn-cs"/>
            </a:rPr>
            <a:t>・まちづくり基金、ふるさと基金については、ソフト事業の財源として定額を取り崩していく予定である。</a:t>
          </a:r>
          <a:endParaRPr lang="ja-JP" altLang="ja-JP" sz="1000">
            <a:effectLst/>
          </a:endParaRPr>
        </a:p>
        <a:p>
          <a:r>
            <a:rPr kumimoji="1" lang="ja-JP" altLang="ja-JP" sz="1000">
              <a:solidFill>
                <a:schemeClr val="dk1"/>
              </a:solidFill>
              <a:effectLst/>
              <a:latin typeface="+mn-lt"/>
              <a:ea typeface="+mn-ea"/>
              <a:cs typeface="+mn-cs"/>
            </a:rPr>
            <a:t>・その他の基金の活用については、毎年度検討することとしている。</a:t>
          </a:r>
          <a:endParaRPr lang="ja-JP" altLang="ja-JP" sz="10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財源不足分の</a:t>
          </a:r>
          <a:r>
            <a:rPr kumimoji="1" lang="ja-JP" altLang="ja-JP" sz="1300">
              <a:solidFill>
                <a:schemeClr val="dk1"/>
              </a:solidFill>
              <a:effectLst/>
              <a:latin typeface="+mn-lt"/>
              <a:ea typeface="+mn-ea"/>
              <a:cs typeface="+mn-cs"/>
            </a:rPr>
            <a:t>３億円</a:t>
          </a:r>
          <a:r>
            <a:rPr kumimoji="1" lang="ja-JP" altLang="en-US" sz="1300">
              <a:solidFill>
                <a:schemeClr val="dk1"/>
              </a:solidFill>
              <a:effectLst/>
              <a:latin typeface="+mn-lt"/>
              <a:ea typeface="+mn-ea"/>
              <a:cs typeface="+mn-cs"/>
            </a:rPr>
            <a:t>を</a:t>
          </a:r>
          <a:r>
            <a:rPr kumimoji="1" lang="ja-JP" altLang="ja-JP" sz="1300">
              <a:solidFill>
                <a:schemeClr val="dk1"/>
              </a:solidFill>
              <a:effectLst/>
              <a:latin typeface="+mn-lt"/>
              <a:ea typeface="+mn-ea"/>
              <a:cs typeface="+mn-cs"/>
            </a:rPr>
            <a:t>取り崩し、前年度繰越金・基金運用収入により３．</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億円の積立てを行った。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・令和８年度までの中期財政計画に基づき、標準財政規模の５０％程度を災害等の不測の事態への備えや公共施設の適正化対策として積み立ててきた。</a:t>
          </a:r>
          <a:endParaRPr lang="ja-JP" altLang="ja-JP" sz="1300">
            <a:effectLst/>
          </a:endParaRPr>
        </a:p>
        <a:p>
          <a:r>
            <a:rPr kumimoji="1" lang="ja-JP" altLang="ja-JP" sz="1300">
              <a:solidFill>
                <a:schemeClr val="dk1"/>
              </a:solidFill>
              <a:effectLst/>
              <a:latin typeface="+mn-lt"/>
              <a:ea typeface="+mn-ea"/>
              <a:cs typeface="+mn-cs"/>
            </a:rPr>
            <a:t>　また、令和元年度からは、実質単年度収支が赤字となる見通しを立てていたことから、収支の安定を図るため２４億円程度を積み立ててきた。</a:t>
          </a:r>
          <a:endParaRPr lang="ja-JP" altLang="ja-JP" sz="1300">
            <a:effectLst/>
          </a:endParaRPr>
        </a:p>
        <a:p>
          <a:r>
            <a:rPr kumimoji="1" lang="ja-JP" altLang="ja-JP" sz="1300">
              <a:solidFill>
                <a:schemeClr val="dk1"/>
              </a:solidFill>
              <a:effectLst/>
              <a:latin typeface="+mn-lt"/>
              <a:ea typeface="+mn-ea"/>
              <a:cs typeface="+mn-cs"/>
            </a:rPr>
            <a:t>　今後は、毎年度３億円程度を取り崩し、収支の安定を図りながら、実質単年度収支の黒字化へ向けた取り組みを進めていく。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・取崩しに額については、公共施設等総合管理計画に基づく</a:t>
          </a:r>
          <a:r>
            <a:rPr kumimoji="1" lang="ja-JP" altLang="en-US" sz="1300">
              <a:solidFill>
                <a:schemeClr val="dk1"/>
              </a:solidFill>
              <a:effectLst/>
              <a:latin typeface="+mn-lt"/>
              <a:ea typeface="+mn-ea"/>
              <a:cs typeface="+mn-cs"/>
            </a:rPr>
            <a:t>更新、</a:t>
          </a:r>
          <a:r>
            <a:rPr kumimoji="1" lang="ja-JP" altLang="ja-JP" sz="1300">
              <a:solidFill>
                <a:schemeClr val="dk1"/>
              </a:solidFill>
              <a:effectLst/>
              <a:latin typeface="+mn-lt"/>
              <a:ea typeface="+mn-ea"/>
              <a:cs typeface="+mn-cs"/>
            </a:rPr>
            <a:t>長寿命化、耐震化、除却事業といった</a:t>
          </a:r>
          <a:r>
            <a:rPr kumimoji="1" lang="ja-JP" altLang="en-US" sz="1300">
              <a:solidFill>
                <a:schemeClr val="dk1"/>
              </a:solidFill>
              <a:effectLst/>
              <a:latin typeface="+mn-lt"/>
              <a:ea typeface="+mn-ea"/>
              <a:cs typeface="+mn-cs"/>
            </a:rPr>
            <a:t>３３</a:t>
          </a:r>
          <a:r>
            <a:rPr kumimoji="1" lang="ja-JP" altLang="ja-JP" sz="1300">
              <a:solidFill>
                <a:schemeClr val="dk1"/>
              </a:solidFill>
              <a:effectLst/>
              <a:latin typeface="+mn-lt"/>
              <a:ea typeface="+mn-ea"/>
              <a:cs typeface="+mn-cs"/>
            </a:rPr>
            <a:t>事業の地方債償還金に</a:t>
          </a:r>
          <a:r>
            <a:rPr kumimoji="1" lang="ja-JP" altLang="en-US" sz="1300">
              <a:solidFill>
                <a:schemeClr val="dk1"/>
              </a:solidFill>
              <a:effectLst/>
              <a:latin typeface="+mn-lt"/>
              <a:ea typeface="+mn-ea"/>
              <a:cs typeface="+mn-cs"/>
            </a:rPr>
            <a:t>１０</a:t>
          </a:r>
          <a:r>
            <a:rPr kumimoji="1" lang="ja-JP" altLang="ja-JP" sz="1300">
              <a:solidFill>
                <a:schemeClr val="dk1"/>
              </a:solidFill>
              <a:effectLst/>
              <a:latin typeface="+mn-lt"/>
              <a:ea typeface="+mn-ea"/>
              <a:cs typeface="+mn-cs"/>
            </a:rPr>
            <a:t>百万円の充当を行</a:t>
          </a:r>
          <a:r>
            <a:rPr kumimoji="1" lang="ja-JP" altLang="en-US" sz="1300">
              <a:solidFill>
                <a:schemeClr val="dk1"/>
              </a:solidFill>
              <a:effectLst/>
              <a:latin typeface="+mn-lt"/>
              <a:ea typeface="+mn-ea"/>
              <a:cs typeface="+mn-cs"/>
            </a:rPr>
            <a:t>い、</a:t>
          </a:r>
          <a:r>
            <a:rPr kumimoji="1" lang="ja-JP" altLang="ja-JP" sz="1300">
              <a:solidFill>
                <a:schemeClr val="dk1"/>
              </a:solidFill>
              <a:effectLst/>
              <a:latin typeface="+mn-lt"/>
              <a:ea typeface="+mn-ea"/>
              <a:cs typeface="+mn-cs"/>
            </a:rPr>
            <a:t>積立額は運用収入</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百万円の積立</a:t>
          </a:r>
          <a:r>
            <a:rPr kumimoji="1" lang="ja-JP" altLang="en-US" sz="1300">
              <a:solidFill>
                <a:schemeClr val="dk1"/>
              </a:solidFill>
              <a:effectLst/>
              <a:latin typeface="+mn-lt"/>
              <a:ea typeface="+mn-ea"/>
              <a:cs typeface="+mn-cs"/>
            </a:rPr>
            <a:t>てや余剰金及び財政調整基金残高の適正化を図るため２００百万円の積立てを行った。また、普通交付税再算定（臨時財政対策債償還基金分）で措置された２９百万円の積立ても行った。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・今後は公共施設等総合管理計画に基づく</a:t>
          </a:r>
          <a:r>
            <a:rPr kumimoji="1" lang="ja-JP" altLang="en-US" sz="1300">
              <a:solidFill>
                <a:schemeClr val="dk1"/>
              </a:solidFill>
              <a:effectLst/>
              <a:latin typeface="+mn-lt"/>
              <a:ea typeface="+mn-ea"/>
              <a:cs typeface="+mn-cs"/>
            </a:rPr>
            <a:t>更新、統廃合、長寿命化、耐震化</a:t>
          </a:r>
          <a:r>
            <a:rPr kumimoji="1" lang="ja-JP" altLang="ja-JP" sz="1300">
              <a:solidFill>
                <a:schemeClr val="dk1"/>
              </a:solidFill>
              <a:effectLst/>
              <a:latin typeface="+mn-lt"/>
              <a:ea typeface="+mn-ea"/>
              <a:cs typeface="+mn-cs"/>
            </a:rPr>
            <a:t>事業といった新たな財政需要による公債費に必要な財源として活用を行って</a:t>
          </a:r>
          <a:endParaRPr lang="ja-JP" altLang="ja-JP" sz="1300">
            <a:effectLst/>
          </a:endParaRPr>
        </a:p>
        <a:p>
          <a:r>
            <a:rPr kumimoji="1" lang="ja-JP" altLang="ja-JP" sz="1300">
              <a:solidFill>
                <a:schemeClr val="dk1"/>
              </a:solidFill>
              <a:effectLst/>
              <a:latin typeface="+mn-lt"/>
              <a:ea typeface="+mn-ea"/>
              <a:cs typeface="+mn-cs"/>
            </a:rPr>
            <a:t>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 zeroHeight="1" x14ac:dyDescent="0.2"/>
  <cols>
    <col min="1" max="11" width="2.08984375" style="180" customWidth="1"/>
    <col min="12" max="12" width="2.26953125" style="180" customWidth="1"/>
    <col min="13" max="17" width="2.36328125" style="180" customWidth="1"/>
    <col min="18" max="119" width="2.08984375" style="180" customWidth="1"/>
    <col min="120" max="16384" width="0" style="180"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81"/>
      <c r="DK1" s="181"/>
      <c r="DL1" s="181"/>
      <c r="DM1" s="181"/>
      <c r="DN1" s="181"/>
      <c r="DO1" s="181"/>
    </row>
    <row r="2" spans="1:119" ht="24" thickBot="1" x14ac:dyDescent="0.25">
      <c r="B2" s="182" t="s">
        <v>77</v>
      </c>
      <c r="C2" s="182"/>
      <c r="D2" s="183"/>
    </row>
    <row r="3" spans="1:119" ht="18.75" customHeight="1" thickBot="1" x14ac:dyDescent="0.25">
      <c r="A3" s="181"/>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81"/>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14040972</v>
      </c>
      <c r="BO4" s="371"/>
      <c r="BP4" s="371"/>
      <c r="BQ4" s="371"/>
      <c r="BR4" s="371"/>
      <c r="BS4" s="371"/>
      <c r="BT4" s="371"/>
      <c r="BU4" s="372"/>
      <c r="BV4" s="370">
        <v>14403450</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13</v>
      </c>
      <c r="CU4" s="377"/>
      <c r="CV4" s="377"/>
      <c r="CW4" s="377"/>
      <c r="CX4" s="377"/>
      <c r="CY4" s="377"/>
      <c r="CZ4" s="377"/>
      <c r="DA4" s="378"/>
      <c r="DB4" s="376">
        <v>11</v>
      </c>
      <c r="DC4" s="377"/>
      <c r="DD4" s="377"/>
      <c r="DE4" s="377"/>
      <c r="DF4" s="377"/>
      <c r="DG4" s="377"/>
      <c r="DH4" s="377"/>
      <c r="DI4" s="378"/>
    </row>
    <row r="5" spans="1:119" ht="18.75" customHeight="1" x14ac:dyDescent="0.2">
      <c r="A5" s="181"/>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12812391</v>
      </c>
      <c r="BO5" s="408"/>
      <c r="BP5" s="408"/>
      <c r="BQ5" s="408"/>
      <c r="BR5" s="408"/>
      <c r="BS5" s="408"/>
      <c r="BT5" s="408"/>
      <c r="BU5" s="409"/>
      <c r="BV5" s="407">
        <v>13435971</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85.7</v>
      </c>
      <c r="CU5" s="405"/>
      <c r="CV5" s="405"/>
      <c r="CW5" s="405"/>
      <c r="CX5" s="405"/>
      <c r="CY5" s="405"/>
      <c r="CZ5" s="405"/>
      <c r="DA5" s="406"/>
      <c r="DB5" s="404">
        <v>85.8</v>
      </c>
      <c r="DC5" s="405"/>
      <c r="DD5" s="405"/>
      <c r="DE5" s="405"/>
      <c r="DF5" s="405"/>
      <c r="DG5" s="405"/>
      <c r="DH5" s="405"/>
      <c r="DI5" s="406"/>
    </row>
    <row r="6" spans="1:119" ht="18.75" customHeight="1" x14ac:dyDescent="0.2">
      <c r="A6" s="181"/>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1228581</v>
      </c>
      <c r="BO6" s="408"/>
      <c r="BP6" s="408"/>
      <c r="BQ6" s="408"/>
      <c r="BR6" s="408"/>
      <c r="BS6" s="408"/>
      <c r="BT6" s="408"/>
      <c r="BU6" s="409"/>
      <c r="BV6" s="407">
        <v>967479</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86</v>
      </c>
      <c r="CU6" s="445"/>
      <c r="CV6" s="445"/>
      <c r="CW6" s="445"/>
      <c r="CX6" s="445"/>
      <c r="CY6" s="445"/>
      <c r="CZ6" s="445"/>
      <c r="DA6" s="446"/>
      <c r="DB6" s="444">
        <v>86.5</v>
      </c>
      <c r="DC6" s="445"/>
      <c r="DD6" s="445"/>
      <c r="DE6" s="445"/>
      <c r="DF6" s="445"/>
      <c r="DG6" s="445"/>
      <c r="DH6" s="445"/>
      <c r="DI6" s="446"/>
    </row>
    <row r="7" spans="1:119" ht="18.75" customHeight="1" x14ac:dyDescent="0.2">
      <c r="A7" s="181"/>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376173</v>
      </c>
      <c r="BO7" s="408"/>
      <c r="BP7" s="408"/>
      <c r="BQ7" s="408"/>
      <c r="BR7" s="408"/>
      <c r="BS7" s="408"/>
      <c r="BT7" s="408"/>
      <c r="BU7" s="409"/>
      <c r="BV7" s="407">
        <v>241858</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6570890</v>
      </c>
      <c r="CU7" s="408"/>
      <c r="CV7" s="408"/>
      <c r="CW7" s="408"/>
      <c r="CX7" s="408"/>
      <c r="CY7" s="408"/>
      <c r="CZ7" s="408"/>
      <c r="DA7" s="409"/>
      <c r="DB7" s="407">
        <v>6587366</v>
      </c>
      <c r="DC7" s="408"/>
      <c r="DD7" s="408"/>
      <c r="DE7" s="408"/>
      <c r="DF7" s="408"/>
      <c r="DG7" s="408"/>
      <c r="DH7" s="408"/>
      <c r="DI7" s="409"/>
    </row>
    <row r="8" spans="1:119" ht="18.75" customHeight="1" thickBot="1" x14ac:dyDescent="0.25">
      <c r="A8" s="181"/>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852408</v>
      </c>
      <c r="BO8" s="408"/>
      <c r="BP8" s="408"/>
      <c r="BQ8" s="408"/>
      <c r="BR8" s="408"/>
      <c r="BS8" s="408"/>
      <c r="BT8" s="408"/>
      <c r="BU8" s="409"/>
      <c r="BV8" s="407">
        <v>725621</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0.23</v>
      </c>
      <c r="CU8" s="448"/>
      <c r="CV8" s="448"/>
      <c r="CW8" s="448"/>
      <c r="CX8" s="448"/>
      <c r="CY8" s="448"/>
      <c r="CZ8" s="448"/>
      <c r="DA8" s="449"/>
      <c r="DB8" s="447">
        <v>0.23</v>
      </c>
      <c r="DC8" s="448"/>
      <c r="DD8" s="448"/>
      <c r="DE8" s="448"/>
      <c r="DF8" s="448"/>
      <c r="DG8" s="448"/>
      <c r="DH8" s="448"/>
      <c r="DI8" s="449"/>
    </row>
    <row r="9" spans="1:119" ht="18.75" customHeight="1" thickBot="1" x14ac:dyDescent="0.25">
      <c r="A9" s="181"/>
      <c r="B9" s="401" t="s">
        <v>106</v>
      </c>
      <c r="C9" s="402"/>
      <c r="D9" s="402"/>
      <c r="E9" s="402"/>
      <c r="F9" s="402"/>
      <c r="G9" s="402"/>
      <c r="H9" s="402"/>
      <c r="I9" s="402"/>
      <c r="J9" s="402"/>
      <c r="K9" s="450"/>
      <c r="L9" s="451" t="s">
        <v>107</v>
      </c>
      <c r="M9" s="452"/>
      <c r="N9" s="452"/>
      <c r="O9" s="452"/>
      <c r="P9" s="452"/>
      <c r="Q9" s="453"/>
      <c r="R9" s="454">
        <v>14676</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126787</v>
      </c>
      <c r="BO9" s="408"/>
      <c r="BP9" s="408"/>
      <c r="BQ9" s="408"/>
      <c r="BR9" s="408"/>
      <c r="BS9" s="408"/>
      <c r="BT9" s="408"/>
      <c r="BU9" s="409"/>
      <c r="BV9" s="407">
        <v>53268</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12.9</v>
      </c>
      <c r="CU9" s="405"/>
      <c r="CV9" s="405"/>
      <c r="CW9" s="405"/>
      <c r="CX9" s="405"/>
      <c r="CY9" s="405"/>
      <c r="CZ9" s="405"/>
      <c r="DA9" s="406"/>
      <c r="DB9" s="404">
        <v>13.8</v>
      </c>
      <c r="DC9" s="405"/>
      <c r="DD9" s="405"/>
      <c r="DE9" s="405"/>
      <c r="DF9" s="405"/>
      <c r="DG9" s="405"/>
      <c r="DH9" s="405"/>
      <c r="DI9" s="406"/>
    </row>
    <row r="10" spans="1:119" ht="18.75" customHeight="1" thickBot="1" x14ac:dyDescent="0.25">
      <c r="A10" s="181"/>
      <c r="B10" s="401"/>
      <c r="C10" s="402"/>
      <c r="D10" s="402"/>
      <c r="E10" s="402"/>
      <c r="F10" s="402"/>
      <c r="G10" s="402"/>
      <c r="H10" s="402"/>
      <c r="I10" s="402"/>
      <c r="J10" s="402"/>
      <c r="K10" s="450"/>
      <c r="L10" s="457" t="s">
        <v>112</v>
      </c>
      <c r="M10" s="437"/>
      <c r="N10" s="437"/>
      <c r="O10" s="437"/>
      <c r="P10" s="437"/>
      <c r="Q10" s="438"/>
      <c r="R10" s="458">
        <v>15523</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368763</v>
      </c>
      <c r="BO10" s="408"/>
      <c r="BP10" s="408"/>
      <c r="BQ10" s="408"/>
      <c r="BR10" s="408"/>
      <c r="BS10" s="408"/>
      <c r="BT10" s="408"/>
      <c r="BU10" s="409"/>
      <c r="BV10" s="407">
        <v>346686</v>
      </c>
      <c r="BW10" s="408"/>
      <c r="BX10" s="408"/>
      <c r="BY10" s="408"/>
      <c r="BZ10" s="408"/>
      <c r="CA10" s="408"/>
      <c r="CB10" s="408"/>
      <c r="CC10" s="409"/>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81"/>
      <c r="B12" s="467" t="s">
        <v>123</v>
      </c>
      <c r="C12" s="468"/>
      <c r="D12" s="468"/>
      <c r="E12" s="468"/>
      <c r="F12" s="468"/>
      <c r="G12" s="468"/>
      <c r="H12" s="468"/>
      <c r="I12" s="468"/>
      <c r="J12" s="468"/>
      <c r="K12" s="469"/>
      <c r="L12" s="476" t="s">
        <v>124</v>
      </c>
      <c r="M12" s="477"/>
      <c r="N12" s="477"/>
      <c r="O12" s="477"/>
      <c r="P12" s="477"/>
      <c r="Q12" s="478"/>
      <c r="R12" s="479">
        <v>14341</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114</v>
      </c>
      <c r="AV12" s="440"/>
      <c r="AW12" s="440"/>
      <c r="AX12" s="440"/>
      <c r="AY12" s="441" t="s">
        <v>128</v>
      </c>
      <c r="AZ12" s="442"/>
      <c r="BA12" s="442"/>
      <c r="BB12" s="442"/>
      <c r="BC12" s="442"/>
      <c r="BD12" s="442"/>
      <c r="BE12" s="442"/>
      <c r="BF12" s="442"/>
      <c r="BG12" s="442"/>
      <c r="BH12" s="442"/>
      <c r="BI12" s="442"/>
      <c r="BJ12" s="442"/>
      <c r="BK12" s="442"/>
      <c r="BL12" s="442"/>
      <c r="BM12" s="443"/>
      <c r="BN12" s="407">
        <v>300000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81"/>
      <c r="B13" s="470"/>
      <c r="C13" s="471"/>
      <c r="D13" s="471"/>
      <c r="E13" s="471"/>
      <c r="F13" s="471"/>
      <c r="G13" s="471"/>
      <c r="H13" s="471"/>
      <c r="I13" s="471"/>
      <c r="J13" s="471"/>
      <c r="K13" s="472"/>
      <c r="L13" s="190"/>
      <c r="M13" s="498" t="s">
        <v>130</v>
      </c>
      <c r="N13" s="499"/>
      <c r="O13" s="499"/>
      <c r="P13" s="499"/>
      <c r="Q13" s="500"/>
      <c r="R13" s="491">
        <v>14127</v>
      </c>
      <c r="S13" s="492"/>
      <c r="T13" s="492"/>
      <c r="U13" s="492"/>
      <c r="V13" s="493"/>
      <c r="W13" s="423" t="s">
        <v>131</v>
      </c>
      <c r="X13" s="424"/>
      <c r="Y13" s="424"/>
      <c r="Z13" s="424"/>
      <c r="AA13" s="424"/>
      <c r="AB13" s="414"/>
      <c r="AC13" s="458">
        <v>1694</v>
      </c>
      <c r="AD13" s="459"/>
      <c r="AE13" s="459"/>
      <c r="AF13" s="459"/>
      <c r="AG13" s="501"/>
      <c r="AH13" s="458">
        <v>1778</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195550</v>
      </c>
      <c r="BO13" s="408"/>
      <c r="BP13" s="408"/>
      <c r="BQ13" s="408"/>
      <c r="BR13" s="408"/>
      <c r="BS13" s="408"/>
      <c r="BT13" s="408"/>
      <c r="BU13" s="409"/>
      <c r="BV13" s="407">
        <v>399954</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8.3000000000000007</v>
      </c>
      <c r="CU13" s="405"/>
      <c r="CV13" s="405"/>
      <c r="CW13" s="405"/>
      <c r="CX13" s="405"/>
      <c r="CY13" s="405"/>
      <c r="CZ13" s="405"/>
      <c r="DA13" s="406"/>
      <c r="DB13" s="404">
        <v>8.1</v>
      </c>
      <c r="DC13" s="405"/>
      <c r="DD13" s="405"/>
      <c r="DE13" s="405"/>
      <c r="DF13" s="405"/>
      <c r="DG13" s="405"/>
      <c r="DH13" s="405"/>
      <c r="DI13" s="406"/>
    </row>
    <row r="14" spans="1:119" ht="18.75" customHeight="1" thickBot="1" x14ac:dyDescent="0.25">
      <c r="A14" s="181"/>
      <c r="B14" s="470"/>
      <c r="C14" s="471"/>
      <c r="D14" s="471"/>
      <c r="E14" s="471"/>
      <c r="F14" s="471"/>
      <c r="G14" s="471"/>
      <c r="H14" s="471"/>
      <c r="I14" s="471"/>
      <c r="J14" s="471"/>
      <c r="K14" s="472"/>
      <c r="L14" s="488" t="s">
        <v>135</v>
      </c>
      <c r="M14" s="489"/>
      <c r="N14" s="489"/>
      <c r="O14" s="489"/>
      <c r="P14" s="489"/>
      <c r="Q14" s="490"/>
      <c r="R14" s="491">
        <v>14554</v>
      </c>
      <c r="S14" s="492"/>
      <c r="T14" s="492"/>
      <c r="U14" s="492"/>
      <c r="V14" s="493"/>
      <c r="W14" s="397"/>
      <c r="X14" s="398"/>
      <c r="Y14" s="398"/>
      <c r="Z14" s="398"/>
      <c r="AA14" s="398"/>
      <c r="AB14" s="387"/>
      <c r="AC14" s="494">
        <v>22.3</v>
      </c>
      <c r="AD14" s="495"/>
      <c r="AE14" s="495"/>
      <c r="AF14" s="495"/>
      <c r="AG14" s="496"/>
      <c r="AH14" s="494">
        <v>22.8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2">
      <c r="A15" s="181"/>
      <c r="B15" s="470"/>
      <c r="C15" s="471"/>
      <c r="D15" s="471"/>
      <c r="E15" s="471"/>
      <c r="F15" s="471"/>
      <c r="G15" s="471"/>
      <c r="H15" s="471"/>
      <c r="I15" s="471"/>
      <c r="J15" s="471"/>
      <c r="K15" s="472"/>
      <c r="L15" s="190"/>
      <c r="M15" s="498" t="s">
        <v>130</v>
      </c>
      <c r="N15" s="499"/>
      <c r="O15" s="499"/>
      <c r="P15" s="499"/>
      <c r="Q15" s="500"/>
      <c r="R15" s="491">
        <v>14353</v>
      </c>
      <c r="S15" s="492"/>
      <c r="T15" s="492"/>
      <c r="U15" s="492"/>
      <c r="V15" s="493"/>
      <c r="W15" s="423" t="s">
        <v>137</v>
      </c>
      <c r="X15" s="424"/>
      <c r="Y15" s="424"/>
      <c r="Z15" s="424"/>
      <c r="AA15" s="424"/>
      <c r="AB15" s="414"/>
      <c r="AC15" s="458">
        <v>1764</v>
      </c>
      <c r="AD15" s="459"/>
      <c r="AE15" s="459"/>
      <c r="AF15" s="459"/>
      <c r="AG15" s="501"/>
      <c r="AH15" s="458">
        <v>1760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1482380</v>
      </c>
      <c r="BO15" s="371"/>
      <c r="BP15" s="371"/>
      <c r="BQ15" s="371"/>
      <c r="BR15" s="371"/>
      <c r="BS15" s="371"/>
      <c r="BT15" s="371"/>
      <c r="BU15" s="372"/>
      <c r="BV15" s="370">
        <v>1461559</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23.3</v>
      </c>
      <c r="AD16" s="495"/>
      <c r="AE16" s="495"/>
      <c r="AF16" s="495"/>
      <c r="AG16" s="496"/>
      <c r="AH16" s="494">
        <v>22.6</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6216498</v>
      </c>
      <c r="BO16" s="408"/>
      <c r="BP16" s="408"/>
      <c r="BQ16" s="408"/>
      <c r="BR16" s="408"/>
      <c r="BS16" s="408"/>
      <c r="BT16" s="408"/>
      <c r="BU16" s="409"/>
      <c r="BV16" s="407">
        <v>6143620</v>
      </c>
      <c r="BW16" s="408"/>
      <c r="BX16" s="408"/>
      <c r="BY16" s="408"/>
      <c r="BZ16" s="408"/>
      <c r="CA16" s="408"/>
      <c r="CB16" s="408"/>
      <c r="CC16" s="409"/>
      <c r="CD16" s="194"/>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81"/>
      <c r="B17" s="473"/>
      <c r="C17" s="474"/>
      <c r="D17" s="474"/>
      <c r="E17" s="474"/>
      <c r="F17" s="474"/>
      <c r="G17" s="474"/>
      <c r="H17" s="474"/>
      <c r="I17" s="474"/>
      <c r="J17" s="474"/>
      <c r="K17" s="475"/>
      <c r="L17" s="195"/>
      <c r="M17" s="518" t="s">
        <v>143</v>
      </c>
      <c r="N17" s="519"/>
      <c r="O17" s="519"/>
      <c r="P17" s="519"/>
      <c r="Q17" s="520"/>
      <c r="R17" s="513" t="s">
        <v>144</v>
      </c>
      <c r="S17" s="514"/>
      <c r="T17" s="514"/>
      <c r="U17" s="514"/>
      <c r="V17" s="515"/>
      <c r="W17" s="423" t="s">
        <v>145</v>
      </c>
      <c r="X17" s="424"/>
      <c r="Y17" s="424"/>
      <c r="Z17" s="424"/>
      <c r="AA17" s="424"/>
      <c r="AB17" s="414"/>
      <c r="AC17" s="458">
        <v>4128</v>
      </c>
      <c r="AD17" s="459"/>
      <c r="AE17" s="459"/>
      <c r="AF17" s="459"/>
      <c r="AG17" s="501"/>
      <c r="AH17" s="458">
        <v>4245</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1817453</v>
      </c>
      <c r="BO17" s="408"/>
      <c r="BP17" s="408"/>
      <c r="BQ17" s="408"/>
      <c r="BR17" s="408"/>
      <c r="BS17" s="408"/>
      <c r="BT17" s="408"/>
      <c r="BU17" s="409"/>
      <c r="BV17" s="407">
        <v>1846385</v>
      </c>
      <c r="BW17" s="408"/>
      <c r="BX17" s="408"/>
      <c r="BY17" s="408"/>
      <c r="BZ17" s="408"/>
      <c r="CA17" s="408"/>
      <c r="CB17" s="408"/>
      <c r="CC17" s="409"/>
      <c r="CD17" s="194"/>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81"/>
      <c r="B18" s="529" t="s">
        <v>147</v>
      </c>
      <c r="C18" s="450"/>
      <c r="D18" s="450"/>
      <c r="E18" s="530"/>
      <c r="F18" s="530"/>
      <c r="G18" s="530"/>
      <c r="H18" s="530"/>
      <c r="I18" s="530"/>
      <c r="J18" s="530"/>
      <c r="K18" s="530"/>
      <c r="L18" s="531">
        <v>159.56</v>
      </c>
      <c r="M18" s="531"/>
      <c r="N18" s="531"/>
      <c r="O18" s="531"/>
      <c r="P18" s="531"/>
      <c r="Q18" s="531"/>
      <c r="R18" s="532"/>
      <c r="S18" s="532"/>
      <c r="T18" s="532"/>
      <c r="U18" s="532"/>
      <c r="V18" s="533"/>
      <c r="W18" s="425"/>
      <c r="X18" s="426"/>
      <c r="Y18" s="426"/>
      <c r="Z18" s="426"/>
      <c r="AA18" s="426"/>
      <c r="AB18" s="417"/>
      <c r="AC18" s="534">
        <v>54.4</v>
      </c>
      <c r="AD18" s="535"/>
      <c r="AE18" s="535"/>
      <c r="AF18" s="535"/>
      <c r="AG18" s="536"/>
      <c r="AH18" s="534">
        <v>54.5</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5715640</v>
      </c>
      <c r="BO18" s="408"/>
      <c r="BP18" s="408"/>
      <c r="BQ18" s="408"/>
      <c r="BR18" s="408"/>
      <c r="BS18" s="408"/>
      <c r="BT18" s="408"/>
      <c r="BU18" s="409"/>
      <c r="BV18" s="407">
        <v>5687941</v>
      </c>
      <c r="BW18" s="408"/>
      <c r="BX18" s="408"/>
      <c r="BY18" s="408"/>
      <c r="BZ18" s="408"/>
      <c r="CA18" s="408"/>
      <c r="CB18" s="408"/>
      <c r="CC18" s="409"/>
      <c r="CD18" s="194"/>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81"/>
      <c r="B19" s="529" t="s">
        <v>149</v>
      </c>
      <c r="C19" s="450"/>
      <c r="D19" s="450"/>
      <c r="E19" s="530"/>
      <c r="F19" s="530"/>
      <c r="G19" s="530"/>
      <c r="H19" s="530"/>
      <c r="I19" s="530"/>
      <c r="J19" s="530"/>
      <c r="K19" s="530"/>
      <c r="L19" s="538">
        <v>92</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8945912</v>
      </c>
      <c r="BO19" s="408"/>
      <c r="BP19" s="408"/>
      <c r="BQ19" s="408"/>
      <c r="BR19" s="408"/>
      <c r="BS19" s="408"/>
      <c r="BT19" s="408"/>
      <c r="BU19" s="409"/>
      <c r="BV19" s="407">
        <v>8425420</v>
      </c>
      <c r="BW19" s="408"/>
      <c r="BX19" s="408"/>
      <c r="BY19" s="408"/>
      <c r="BZ19" s="408"/>
      <c r="CA19" s="408"/>
      <c r="CB19" s="408"/>
      <c r="CC19" s="409"/>
      <c r="CD19" s="194"/>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81"/>
      <c r="B20" s="529" t="s">
        <v>151</v>
      </c>
      <c r="C20" s="450"/>
      <c r="D20" s="450"/>
      <c r="E20" s="530"/>
      <c r="F20" s="530"/>
      <c r="G20" s="530"/>
      <c r="H20" s="530"/>
      <c r="I20" s="530"/>
      <c r="J20" s="530"/>
      <c r="K20" s="530"/>
      <c r="L20" s="538">
        <v>5357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94"/>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81"/>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94"/>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81"/>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11382171</v>
      </c>
      <c r="BO22" s="371"/>
      <c r="BP22" s="371"/>
      <c r="BQ22" s="371"/>
      <c r="BR22" s="371"/>
      <c r="BS22" s="371"/>
      <c r="BT22" s="371"/>
      <c r="BU22" s="372"/>
      <c r="BV22" s="370">
        <v>11044445</v>
      </c>
      <c r="BW22" s="371"/>
      <c r="BX22" s="371"/>
      <c r="BY22" s="371"/>
      <c r="BZ22" s="371"/>
      <c r="CA22" s="371"/>
      <c r="CB22" s="371"/>
      <c r="CC22" s="372"/>
      <c r="CD22" s="194"/>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81"/>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6427326</v>
      </c>
      <c r="BO23" s="408"/>
      <c r="BP23" s="408"/>
      <c r="BQ23" s="408"/>
      <c r="BR23" s="408"/>
      <c r="BS23" s="408"/>
      <c r="BT23" s="408"/>
      <c r="BU23" s="409"/>
      <c r="BV23" s="407">
        <v>6308443</v>
      </c>
      <c r="BW23" s="408"/>
      <c r="BX23" s="408"/>
      <c r="BY23" s="408"/>
      <c r="BZ23" s="408"/>
      <c r="CA23" s="408"/>
      <c r="CB23" s="408"/>
      <c r="CC23" s="409"/>
      <c r="CD23" s="194"/>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81"/>
      <c r="B24" s="578"/>
      <c r="C24" s="554"/>
      <c r="D24" s="555"/>
      <c r="E24" s="457" t="s">
        <v>161</v>
      </c>
      <c r="F24" s="437"/>
      <c r="G24" s="437"/>
      <c r="H24" s="437"/>
      <c r="I24" s="437"/>
      <c r="J24" s="437"/>
      <c r="K24" s="438"/>
      <c r="L24" s="458">
        <v>1</v>
      </c>
      <c r="M24" s="459"/>
      <c r="N24" s="459"/>
      <c r="O24" s="459"/>
      <c r="P24" s="501"/>
      <c r="Q24" s="458">
        <v>7870</v>
      </c>
      <c r="R24" s="459"/>
      <c r="S24" s="459"/>
      <c r="T24" s="459"/>
      <c r="U24" s="459"/>
      <c r="V24" s="501"/>
      <c r="W24" s="553"/>
      <c r="X24" s="554"/>
      <c r="Y24" s="555"/>
      <c r="Z24" s="457" t="s">
        <v>162</v>
      </c>
      <c r="AA24" s="437"/>
      <c r="AB24" s="437"/>
      <c r="AC24" s="437"/>
      <c r="AD24" s="437"/>
      <c r="AE24" s="437"/>
      <c r="AF24" s="437"/>
      <c r="AG24" s="438"/>
      <c r="AH24" s="458">
        <v>162</v>
      </c>
      <c r="AI24" s="459"/>
      <c r="AJ24" s="459"/>
      <c r="AK24" s="459"/>
      <c r="AL24" s="501"/>
      <c r="AM24" s="458">
        <v>526014</v>
      </c>
      <c r="AN24" s="459"/>
      <c r="AO24" s="459"/>
      <c r="AP24" s="459"/>
      <c r="AQ24" s="459"/>
      <c r="AR24" s="501"/>
      <c r="AS24" s="458">
        <v>3247</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8141234</v>
      </c>
      <c r="BO24" s="408"/>
      <c r="BP24" s="408"/>
      <c r="BQ24" s="408"/>
      <c r="BR24" s="408"/>
      <c r="BS24" s="408"/>
      <c r="BT24" s="408"/>
      <c r="BU24" s="409"/>
      <c r="BV24" s="407">
        <v>7403692</v>
      </c>
      <c r="BW24" s="408"/>
      <c r="BX24" s="408"/>
      <c r="BY24" s="408"/>
      <c r="BZ24" s="408"/>
      <c r="CA24" s="408"/>
      <c r="CB24" s="408"/>
      <c r="CC24" s="409"/>
      <c r="CD24" s="194"/>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81"/>
      <c r="B25" s="578"/>
      <c r="C25" s="554"/>
      <c r="D25" s="555"/>
      <c r="E25" s="457" t="s">
        <v>164</v>
      </c>
      <c r="F25" s="437"/>
      <c r="G25" s="437"/>
      <c r="H25" s="437"/>
      <c r="I25" s="437"/>
      <c r="J25" s="437"/>
      <c r="K25" s="438"/>
      <c r="L25" s="458">
        <v>1</v>
      </c>
      <c r="M25" s="459"/>
      <c r="N25" s="459"/>
      <c r="O25" s="459"/>
      <c r="P25" s="501"/>
      <c r="Q25" s="458">
        <v>6050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2776882</v>
      </c>
      <c r="BO25" s="371"/>
      <c r="BP25" s="371"/>
      <c r="BQ25" s="371"/>
      <c r="BR25" s="371"/>
      <c r="BS25" s="371"/>
      <c r="BT25" s="371"/>
      <c r="BU25" s="372"/>
      <c r="BV25" s="370">
        <v>1644018</v>
      </c>
      <c r="BW25" s="371"/>
      <c r="BX25" s="371"/>
      <c r="BY25" s="371"/>
      <c r="BZ25" s="371"/>
      <c r="CA25" s="371"/>
      <c r="CB25" s="371"/>
      <c r="CC25" s="372"/>
      <c r="CD25" s="194"/>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81"/>
      <c r="B26" s="578"/>
      <c r="C26" s="554"/>
      <c r="D26" s="555"/>
      <c r="E26" s="457" t="s">
        <v>167</v>
      </c>
      <c r="F26" s="437"/>
      <c r="G26" s="437"/>
      <c r="H26" s="437"/>
      <c r="I26" s="437"/>
      <c r="J26" s="437"/>
      <c r="K26" s="438"/>
      <c r="L26" s="458">
        <v>1</v>
      </c>
      <c r="M26" s="459"/>
      <c r="N26" s="459"/>
      <c r="O26" s="459"/>
      <c r="P26" s="501"/>
      <c r="Q26" s="458">
        <v>5350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94"/>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81"/>
      <c r="B27" s="578"/>
      <c r="C27" s="554"/>
      <c r="D27" s="555"/>
      <c r="E27" s="457" t="s">
        <v>170</v>
      </c>
      <c r="F27" s="437"/>
      <c r="G27" s="437"/>
      <c r="H27" s="437"/>
      <c r="I27" s="437"/>
      <c r="J27" s="437"/>
      <c r="K27" s="438"/>
      <c r="L27" s="458">
        <v>1</v>
      </c>
      <c r="M27" s="459"/>
      <c r="N27" s="459"/>
      <c r="O27" s="459"/>
      <c r="P27" s="501"/>
      <c r="Q27" s="458">
        <v>3160</v>
      </c>
      <c r="R27" s="459"/>
      <c r="S27" s="459"/>
      <c r="T27" s="459"/>
      <c r="U27" s="459"/>
      <c r="V27" s="501"/>
      <c r="W27" s="553"/>
      <c r="X27" s="554"/>
      <c r="Y27" s="555"/>
      <c r="Z27" s="457" t="s">
        <v>171</v>
      </c>
      <c r="AA27" s="437"/>
      <c r="AB27" s="437"/>
      <c r="AC27" s="437"/>
      <c r="AD27" s="437"/>
      <c r="AE27" s="437"/>
      <c r="AF27" s="437"/>
      <c r="AG27" s="438"/>
      <c r="AH27" s="458">
        <v>1</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96"/>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81"/>
      <c r="B28" s="578"/>
      <c r="C28" s="554"/>
      <c r="D28" s="555"/>
      <c r="E28" s="457" t="s">
        <v>174</v>
      </c>
      <c r="F28" s="437"/>
      <c r="G28" s="437"/>
      <c r="H28" s="437"/>
      <c r="I28" s="437"/>
      <c r="J28" s="437"/>
      <c r="K28" s="438"/>
      <c r="L28" s="458">
        <v>1</v>
      </c>
      <c r="M28" s="459"/>
      <c r="N28" s="459"/>
      <c r="O28" s="459"/>
      <c r="P28" s="501"/>
      <c r="Q28" s="458">
        <v>2610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4829094</v>
      </c>
      <c r="BO28" s="371"/>
      <c r="BP28" s="371"/>
      <c r="BQ28" s="371"/>
      <c r="BR28" s="371"/>
      <c r="BS28" s="371"/>
      <c r="BT28" s="371"/>
      <c r="BU28" s="372"/>
      <c r="BV28" s="370">
        <v>4760331</v>
      </c>
      <c r="BW28" s="371"/>
      <c r="BX28" s="371"/>
      <c r="BY28" s="371"/>
      <c r="BZ28" s="371"/>
      <c r="CA28" s="371"/>
      <c r="CB28" s="371"/>
      <c r="CC28" s="372"/>
      <c r="CD28" s="194"/>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81"/>
      <c r="B29" s="578"/>
      <c r="C29" s="554"/>
      <c r="D29" s="555"/>
      <c r="E29" s="457" t="s">
        <v>177</v>
      </c>
      <c r="F29" s="437"/>
      <c r="G29" s="437"/>
      <c r="H29" s="437"/>
      <c r="I29" s="437"/>
      <c r="J29" s="437"/>
      <c r="K29" s="438"/>
      <c r="L29" s="458">
        <v>14</v>
      </c>
      <c r="M29" s="459"/>
      <c r="N29" s="459"/>
      <c r="O29" s="459"/>
      <c r="P29" s="501"/>
      <c r="Q29" s="458">
        <v>2370</v>
      </c>
      <c r="R29" s="459"/>
      <c r="S29" s="459"/>
      <c r="T29" s="459"/>
      <c r="U29" s="459"/>
      <c r="V29" s="501"/>
      <c r="W29" s="556"/>
      <c r="X29" s="557"/>
      <c r="Y29" s="558"/>
      <c r="Z29" s="457" t="s">
        <v>178</v>
      </c>
      <c r="AA29" s="437"/>
      <c r="AB29" s="437"/>
      <c r="AC29" s="437"/>
      <c r="AD29" s="437"/>
      <c r="AE29" s="437"/>
      <c r="AF29" s="437"/>
      <c r="AG29" s="438"/>
      <c r="AH29" s="458">
        <v>163</v>
      </c>
      <c r="AI29" s="459"/>
      <c r="AJ29" s="459"/>
      <c r="AK29" s="459"/>
      <c r="AL29" s="501"/>
      <c r="AM29" s="458">
        <v>530366</v>
      </c>
      <c r="AN29" s="459"/>
      <c r="AO29" s="459"/>
      <c r="AP29" s="459"/>
      <c r="AQ29" s="459"/>
      <c r="AR29" s="501"/>
      <c r="AS29" s="458">
        <v>3254</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1283616</v>
      </c>
      <c r="BO29" s="408"/>
      <c r="BP29" s="408"/>
      <c r="BQ29" s="408"/>
      <c r="BR29" s="408"/>
      <c r="BS29" s="408"/>
      <c r="BT29" s="408"/>
      <c r="BU29" s="409"/>
      <c r="BV29" s="407">
        <v>1046114</v>
      </c>
      <c r="BW29" s="408"/>
      <c r="BX29" s="408"/>
      <c r="BY29" s="408"/>
      <c r="BZ29" s="408"/>
      <c r="CA29" s="408"/>
      <c r="CB29" s="408"/>
      <c r="CC29" s="409"/>
      <c r="CD29" s="196"/>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81"/>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94.6</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3889540</v>
      </c>
      <c r="BO30" s="527"/>
      <c r="BP30" s="527"/>
      <c r="BQ30" s="527"/>
      <c r="BR30" s="527"/>
      <c r="BS30" s="527"/>
      <c r="BT30" s="527"/>
      <c r="BU30" s="528"/>
      <c r="BV30" s="526">
        <v>4023814</v>
      </c>
      <c r="BW30" s="527"/>
      <c r="BX30" s="527"/>
      <c r="BY30" s="527"/>
      <c r="BZ30" s="527"/>
      <c r="CA30" s="527"/>
      <c r="CB30" s="527"/>
      <c r="CC30" s="528"/>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204"/>
    </row>
    <row r="33" spans="1:113" ht="13.5" customHeight="1" x14ac:dyDescent="0.2">
      <c r="A33" s="181"/>
      <c r="B33" s="205"/>
      <c r="C33" s="431" t="s">
        <v>187</v>
      </c>
      <c r="D33" s="431"/>
      <c r="E33" s="396" t="s">
        <v>188</v>
      </c>
      <c r="F33" s="396"/>
      <c r="G33" s="396"/>
      <c r="H33" s="396"/>
      <c r="I33" s="396"/>
      <c r="J33" s="396"/>
      <c r="K33" s="396"/>
      <c r="L33" s="396"/>
      <c r="M33" s="396"/>
      <c r="N33" s="396"/>
      <c r="O33" s="396"/>
      <c r="P33" s="396"/>
      <c r="Q33" s="396"/>
      <c r="R33" s="396"/>
      <c r="S33" s="396"/>
      <c r="T33" s="206"/>
      <c r="U33" s="431" t="s">
        <v>187</v>
      </c>
      <c r="V33" s="431"/>
      <c r="W33" s="396" t="s">
        <v>188</v>
      </c>
      <c r="X33" s="396"/>
      <c r="Y33" s="396"/>
      <c r="Z33" s="396"/>
      <c r="AA33" s="396"/>
      <c r="AB33" s="396"/>
      <c r="AC33" s="396"/>
      <c r="AD33" s="396"/>
      <c r="AE33" s="396"/>
      <c r="AF33" s="396"/>
      <c r="AG33" s="396"/>
      <c r="AH33" s="396"/>
      <c r="AI33" s="396"/>
      <c r="AJ33" s="396"/>
      <c r="AK33" s="396"/>
      <c r="AL33" s="206"/>
      <c r="AM33" s="431" t="s">
        <v>187</v>
      </c>
      <c r="AN33" s="431"/>
      <c r="AO33" s="396" t="s">
        <v>188</v>
      </c>
      <c r="AP33" s="396"/>
      <c r="AQ33" s="396"/>
      <c r="AR33" s="396"/>
      <c r="AS33" s="396"/>
      <c r="AT33" s="396"/>
      <c r="AU33" s="396"/>
      <c r="AV33" s="396"/>
      <c r="AW33" s="396"/>
      <c r="AX33" s="396"/>
      <c r="AY33" s="396"/>
      <c r="AZ33" s="396"/>
      <c r="BA33" s="396"/>
      <c r="BB33" s="396"/>
      <c r="BC33" s="396"/>
      <c r="BD33" s="207"/>
      <c r="BE33" s="396" t="s">
        <v>189</v>
      </c>
      <c r="BF33" s="396"/>
      <c r="BG33" s="396" t="s">
        <v>190</v>
      </c>
      <c r="BH33" s="396"/>
      <c r="BI33" s="396"/>
      <c r="BJ33" s="396"/>
      <c r="BK33" s="396"/>
      <c r="BL33" s="396"/>
      <c r="BM33" s="396"/>
      <c r="BN33" s="396"/>
      <c r="BO33" s="396"/>
      <c r="BP33" s="396"/>
      <c r="BQ33" s="396"/>
      <c r="BR33" s="396"/>
      <c r="BS33" s="396"/>
      <c r="BT33" s="396"/>
      <c r="BU33" s="396"/>
      <c r="BV33" s="207"/>
      <c r="BW33" s="431" t="s">
        <v>189</v>
      </c>
      <c r="BX33" s="431"/>
      <c r="BY33" s="396" t="s">
        <v>191</v>
      </c>
      <c r="BZ33" s="396"/>
      <c r="CA33" s="396"/>
      <c r="CB33" s="396"/>
      <c r="CC33" s="396"/>
      <c r="CD33" s="396"/>
      <c r="CE33" s="396"/>
      <c r="CF33" s="396"/>
      <c r="CG33" s="396"/>
      <c r="CH33" s="396"/>
      <c r="CI33" s="396"/>
      <c r="CJ33" s="396"/>
      <c r="CK33" s="396"/>
      <c r="CL33" s="396"/>
      <c r="CM33" s="396"/>
      <c r="CN33" s="206"/>
      <c r="CO33" s="431" t="s">
        <v>187</v>
      </c>
      <c r="CP33" s="431"/>
      <c r="CQ33" s="396" t="s">
        <v>192</v>
      </c>
      <c r="CR33" s="396"/>
      <c r="CS33" s="396"/>
      <c r="CT33" s="396"/>
      <c r="CU33" s="396"/>
      <c r="CV33" s="396"/>
      <c r="CW33" s="396"/>
      <c r="CX33" s="396"/>
      <c r="CY33" s="396"/>
      <c r="CZ33" s="396"/>
      <c r="DA33" s="396"/>
      <c r="DB33" s="396"/>
      <c r="DC33" s="396"/>
      <c r="DD33" s="396"/>
      <c r="DE33" s="396"/>
      <c r="DF33" s="206"/>
      <c r="DG33" s="596" t="s">
        <v>193</v>
      </c>
      <c r="DH33" s="596"/>
      <c r="DI33" s="208"/>
    </row>
    <row r="34" spans="1:113" ht="32.25" customHeight="1" x14ac:dyDescent="0.2">
      <c r="A34" s="181"/>
      <c r="B34" s="205"/>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81"/>
      <c r="U34" s="597">
        <f>IF(W34="","",MAX(C34:D43)+1)</f>
        <v>4</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81"/>
      <c r="AM34" s="597">
        <f>IF(AO34="","",MAX(C34:D43,U34:V43)+1)</f>
        <v>7</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81"/>
      <c r="BE34" s="597" t="str">
        <f>IF(BG34="","",MAX(C34:D43,U34:V43,AM34:AN43)+1)</f>
        <v/>
      </c>
      <c r="BF34" s="597"/>
      <c r="BG34" s="598"/>
      <c r="BH34" s="598"/>
      <c r="BI34" s="598"/>
      <c r="BJ34" s="598"/>
      <c r="BK34" s="598"/>
      <c r="BL34" s="598"/>
      <c r="BM34" s="598"/>
      <c r="BN34" s="598"/>
      <c r="BO34" s="598"/>
      <c r="BP34" s="598"/>
      <c r="BQ34" s="598"/>
      <c r="BR34" s="598"/>
      <c r="BS34" s="598"/>
      <c r="BT34" s="598"/>
      <c r="BU34" s="598"/>
      <c r="BV34" s="181"/>
      <c r="BW34" s="597">
        <f>IF(BY34="","",MAX(C34:D43,U34:V43,AM34:AN43,BE34:BF43)+1)</f>
        <v>9</v>
      </c>
      <c r="BX34" s="597"/>
      <c r="BY34" s="598" t="str">
        <f>IF('各会計、関係団体の財政状況及び健全化判断比率'!B68="","",'各会計、関係団体の財政状況及び健全化判断比率'!B68)</f>
        <v>球磨郡公立多良木病院</v>
      </c>
      <c r="BZ34" s="598"/>
      <c r="CA34" s="598"/>
      <c r="CB34" s="598"/>
      <c r="CC34" s="598"/>
      <c r="CD34" s="598"/>
      <c r="CE34" s="598"/>
      <c r="CF34" s="598"/>
      <c r="CG34" s="598"/>
      <c r="CH34" s="598"/>
      <c r="CI34" s="598"/>
      <c r="CJ34" s="598"/>
      <c r="CK34" s="598"/>
      <c r="CL34" s="598"/>
      <c r="CM34" s="598"/>
      <c r="CN34" s="181"/>
      <c r="CO34" s="597">
        <f>IF(CQ34="","",MAX(C34:D43,U34:V43,AM34:AN43,BE34:BF43,BW34:BX43)+1)</f>
        <v>14</v>
      </c>
      <c r="CP34" s="597"/>
      <c r="CQ34" s="598" t="str">
        <f>IF('各会計、関係団体の財政状況及び健全化判断比率'!BS7="","",'各会計、関係団体の財政状況及び健全化判断比率'!BS7)</f>
        <v>株式会社あさぎり商社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208"/>
    </row>
    <row r="35" spans="1:113" ht="32.25" customHeight="1" x14ac:dyDescent="0.2">
      <c r="A35" s="181"/>
      <c r="B35" s="205"/>
      <c r="C35" s="597">
        <f>IF(E35="","",C34+1)</f>
        <v>2</v>
      </c>
      <c r="D35" s="597"/>
      <c r="E35" s="598" t="str">
        <f>IF('各会計、関係団体の財政状況及び健全化判断比率'!B8="","",'各会計、関係団体の財政状況及び健全化判断比率'!B8)</f>
        <v>球磨郡障害認定審査事業特別会計</v>
      </c>
      <c r="F35" s="598"/>
      <c r="G35" s="598"/>
      <c r="H35" s="598"/>
      <c r="I35" s="598"/>
      <c r="J35" s="598"/>
      <c r="K35" s="598"/>
      <c r="L35" s="598"/>
      <c r="M35" s="598"/>
      <c r="N35" s="598"/>
      <c r="O35" s="598"/>
      <c r="P35" s="598"/>
      <c r="Q35" s="598"/>
      <c r="R35" s="598"/>
      <c r="S35" s="598"/>
      <c r="T35" s="181"/>
      <c r="U35" s="597">
        <f>IF(W35="","",U34+1)</f>
        <v>5</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81"/>
      <c r="AM35" s="597">
        <f t="shared" ref="AM35:AM43" si="0">IF(AO35="","",AM34+1)</f>
        <v>8</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81"/>
      <c r="BE35" s="597" t="str">
        <f t="shared" ref="BE35:BE43" si="1">IF(BG35="","",BE34+1)</f>
        <v/>
      </c>
      <c r="BF35" s="597"/>
      <c r="BG35" s="598"/>
      <c r="BH35" s="598"/>
      <c r="BI35" s="598"/>
      <c r="BJ35" s="598"/>
      <c r="BK35" s="598"/>
      <c r="BL35" s="598"/>
      <c r="BM35" s="598"/>
      <c r="BN35" s="598"/>
      <c r="BO35" s="598"/>
      <c r="BP35" s="598"/>
      <c r="BQ35" s="598"/>
      <c r="BR35" s="598"/>
      <c r="BS35" s="598"/>
      <c r="BT35" s="598"/>
      <c r="BU35" s="598"/>
      <c r="BV35" s="181"/>
      <c r="BW35" s="597">
        <f t="shared" ref="BW35:BW43" si="2">IF(BY35="","",BW34+1)</f>
        <v>10</v>
      </c>
      <c r="BX35" s="597"/>
      <c r="BY35" s="598" t="str">
        <f>IF('各会計、関係団体の財政状況及び健全化判断比率'!B69="","",'各会計、関係団体の財政状況及び健全化判断比率'!B69)</f>
        <v>上球磨消防組合</v>
      </c>
      <c r="BZ35" s="598"/>
      <c r="CA35" s="598"/>
      <c r="CB35" s="598"/>
      <c r="CC35" s="598"/>
      <c r="CD35" s="598"/>
      <c r="CE35" s="598"/>
      <c r="CF35" s="598"/>
      <c r="CG35" s="598"/>
      <c r="CH35" s="598"/>
      <c r="CI35" s="598"/>
      <c r="CJ35" s="598"/>
      <c r="CK35" s="598"/>
      <c r="CL35" s="598"/>
      <c r="CM35" s="598"/>
      <c r="CN35" s="181"/>
      <c r="CO35" s="597">
        <f t="shared" ref="CO35:CO43" si="3">IF(CQ35="","",CO34+1)</f>
        <v>15</v>
      </c>
      <c r="CP35" s="597"/>
      <c r="CQ35" s="598" t="str">
        <f>IF('各会計、関係団体の財政状況及び健全化判断比率'!BS8="","",'各会計、関係団体の財政状況及び健全化判断比率'!BS8)</f>
        <v>くま川鉄道（株）</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208"/>
    </row>
    <row r="36" spans="1:113" ht="32.25" customHeight="1" x14ac:dyDescent="0.2">
      <c r="A36" s="181"/>
      <c r="B36" s="205"/>
      <c r="C36" s="597">
        <f>IF(E36="","",C35+1)</f>
        <v>3</v>
      </c>
      <c r="D36" s="597"/>
      <c r="E36" s="598" t="str">
        <f>IF('各会計、関係団体の財政状況及び健全化判断比率'!B9="","",'各会計、関係団体の財政状況及び健全化判断比率'!B9)</f>
        <v>球磨郡介護認定審査事業特別会計</v>
      </c>
      <c r="F36" s="598"/>
      <c r="G36" s="598"/>
      <c r="H36" s="598"/>
      <c r="I36" s="598"/>
      <c r="J36" s="598"/>
      <c r="K36" s="598"/>
      <c r="L36" s="598"/>
      <c r="M36" s="598"/>
      <c r="N36" s="598"/>
      <c r="O36" s="598"/>
      <c r="P36" s="598"/>
      <c r="Q36" s="598"/>
      <c r="R36" s="598"/>
      <c r="S36" s="598"/>
      <c r="T36" s="181"/>
      <c r="U36" s="597">
        <f t="shared" ref="U36:U43" si="4">IF(W36="","",U35+1)</f>
        <v>6</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81"/>
      <c r="AM36" s="597" t="str">
        <f t="shared" si="0"/>
        <v/>
      </c>
      <c r="AN36" s="597"/>
      <c r="AO36" s="598"/>
      <c r="AP36" s="598"/>
      <c r="AQ36" s="598"/>
      <c r="AR36" s="598"/>
      <c r="AS36" s="598"/>
      <c r="AT36" s="598"/>
      <c r="AU36" s="598"/>
      <c r="AV36" s="598"/>
      <c r="AW36" s="598"/>
      <c r="AX36" s="598"/>
      <c r="AY36" s="598"/>
      <c r="AZ36" s="598"/>
      <c r="BA36" s="598"/>
      <c r="BB36" s="598"/>
      <c r="BC36" s="598"/>
      <c r="BD36" s="181"/>
      <c r="BE36" s="597" t="str">
        <f t="shared" si="1"/>
        <v/>
      </c>
      <c r="BF36" s="597"/>
      <c r="BG36" s="598"/>
      <c r="BH36" s="598"/>
      <c r="BI36" s="598"/>
      <c r="BJ36" s="598"/>
      <c r="BK36" s="598"/>
      <c r="BL36" s="598"/>
      <c r="BM36" s="598"/>
      <c r="BN36" s="598"/>
      <c r="BO36" s="598"/>
      <c r="BP36" s="598"/>
      <c r="BQ36" s="598"/>
      <c r="BR36" s="598"/>
      <c r="BS36" s="598"/>
      <c r="BT36" s="598"/>
      <c r="BU36" s="598"/>
      <c r="BV36" s="181"/>
      <c r="BW36" s="597">
        <f t="shared" si="2"/>
        <v>11</v>
      </c>
      <c r="BX36" s="597"/>
      <c r="BY36" s="598" t="str">
        <f>IF('各会計、関係団体の財政状況及び健全化判断比率'!B70="","",'各会計、関係団体の財政状況及び健全化判断比率'!B70)</f>
        <v>人吉球磨広域行政組合（一般会計）</v>
      </c>
      <c r="BZ36" s="598"/>
      <c r="CA36" s="598"/>
      <c r="CB36" s="598"/>
      <c r="CC36" s="598"/>
      <c r="CD36" s="598"/>
      <c r="CE36" s="598"/>
      <c r="CF36" s="598"/>
      <c r="CG36" s="598"/>
      <c r="CH36" s="598"/>
      <c r="CI36" s="598"/>
      <c r="CJ36" s="598"/>
      <c r="CK36" s="598"/>
      <c r="CL36" s="598"/>
      <c r="CM36" s="598"/>
      <c r="CN36" s="181"/>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208"/>
    </row>
    <row r="37" spans="1:113" ht="32.25" customHeight="1" x14ac:dyDescent="0.2">
      <c r="A37" s="181"/>
      <c r="B37" s="205"/>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81"/>
      <c r="U37" s="597" t="str">
        <f t="shared" si="4"/>
        <v/>
      </c>
      <c r="V37" s="597"/>
      <c r="W37" s="598"/>
      <c r="X37" s="598"/>
      <c r="Y37" s="598"/>
      <c r="Z37" s="598"/>
      <c r="AA37" s="598"/>
      <c r="AB37" s="598"/>
      <c r="AC37" s="598"/>
      <c r="AD37" s="598"/>
      <c r="AE37" s="598"/>
      <c r="AF37" s="598"/>
      <c r="AG37" s="598"/>
      <c r="AH37" s="598"/>
      <c r="AI37" s="598"/>
      <c r="AJ37" s="598"/>
      <c r="AK37" s="598"/>
      <c r="AL37" s="181"/>
      <c r="AM37" s="597" t="str">
        <f t="shared" si="0"/>
        <v/>
      </c>
      <c r="AN37" s="597"/>
      <c r="AO37" s="598"/>
      <c r="AP37" s="598"/>
      <c r="AQ37" s="598"/>
      <c r="AR37" s="598"/>
      <c r="AS37" s="598"/>
      <c r="AT37" s="598"/>
      <c r="AU37" s="598"/>
      <c r="AV37" s="598"/>
      <c r="AW37" s="598"/>
      <c r="AX37" s="598"/>
      <c r="AY37" s="598"/>
      <c r="AZ37" s="598"/>
      <c r="BA37" s="598"/>
      <c r="BB37" s="598"/>
      <c r="BC37" s="598"/>
      <c r="BD37" s="181"/>
      <c r="BE37" s="597" t="str">
        <f t="shared" si="1"/>
        <v/>
      </c>
      <c r="BF37" s="597"/>
      <c r="BG37" s="598"/>
      <c r="BH37" s="598"/>
      <c r="BI37" s="598"/>
      <c r="BJ37" s="598"/>
      <c r="BK37" s="598"/>
      <c r="BL37" s="598"/>
      <c r="BM37" s="598"/>
      <c r="BN37" s="598"/>
      <c r="BO37" s="598"/>
      <c r="BP37" s="598"/>
      <c r="BQ37" s="598"/>
      <c r="BR37" s="598"/>
      <c r="BS37" s="598"/>
      <c r="BT37" s="598"/>
      <c r="BU37" s="598"/>
      <c r="BV37" s="181"/>
      <c r="BW37" s="597">
        <f t="shared" si="2"/>
        <v>12</v>
      </c>
      <c r="BX37" s="597"/>
      <c r="BY37" s="598" t="str">
        <f>IF('各会計、関係団体の財政状況及び健全化判断比率'!B71="","",'各会計、関係団体の財政状況及び健全化判断比率'!B71)</f>
        <v>熊本県後期高齢者医療広域連合（一般会計）</v>
      </c>
      <c r="BZ37" s="598"/>
      <c r="CA37" s="598"/>
      <c r="CB37" s="598"/>
      <c r="CC37" s="598"/>
      <c r="CD37" s="598"/>
      <c r="CE37" s="598"/>
      <c r="CF37" s="598"/>
      <c r="CG37" s="598"/>
      <c r="CH37" s="598"/>
      <c r="CI37" s="598"/>
      <c r="CJ37" s="598"/>
      <c r="CK37" s="598"/>
      <c r="CL37" s="598"/>
      <c r="CM37" s="598"/>
      <c r="CN37" s="181"/>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208"/>
    </row>
    <row r="38" spans="1:113" ht="32.25" customHeight="1" x14ac:dyDescent="0.2">
      <c r="A38" s="181"/>
      <c r="B38" s="205"/>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81"/>
      <c r="U38" s="597" t="str">
        <f t="shared" si="4"/>
        <v/>
      </c>
      <c r="V38" s="597"/>
      <c r="W38" s="598"/>
      <c r="X38" s="598"/>
      <c r="Y38" s="598"/>
      <c r="Z38" s="598"/>
      <c r="AA38" s="598"/>
      <c r="AB38" s="598"/>
      <c r="AC38" s="598"/>
      <c r="AD38" s="598"/>
      <c r="AE38" s="598"/>
      <c r="AF38" s="598"/>
      <c r="AG38" s="598"/>
      <c r="AH38" s="598"/>
      <c r="AI38" s="598"/>
      <c r="AJ38" s="598"/>
      <c r="AK38" s="598"/>
      <c r="AL38" s="181"/>
      <c r="AM38" s="597" t="str">
        <f t="shared" si="0"/>
        <v/>
      </c>
      <c r="AN38" s="597"/>
      <c r="AO38" s="598"/>
      <c r="AP38" s="598"/>
      <c r="AQ38" s="598"/>
      <c r="AR38" s="598"/>
      <c r="AS38" s="598"/>
      <c r="AT38" s="598"/>
      <c r="AU38" s="598"/>
      <c r="AV38" s="598"/>
      <c r="AW38" s="598"/>
      <c r="AX38" s="598"/>
      <c r="AY38" s="598"/>
      <c r="AZ38" s="598"/>
      <c r="BA38" s="598"/>
      <c r="BB38" s="598"/>
      <c r="BC38" s="598"/>
      <c r="BD38" s="181"/>
      <c r="BE38" s="597" t="str">
        <f t="shared" si="1"/>
        <v/>
      </c>
      <c r="BF38" s="597"/>
      <c r="BG38" s="598"/>
      <c r="BH38" s="598"/>
      <c r="BI38" s="598"/>
      <c r="BJ38" s="598"/>
      <c r="BK38" s="598"/>
      <c r="BL38" s="598"/>
      <c r="BM38" s="598"/>
      <c r="BN38" s="598"/>
      <c r="BO38" s="598"/>
      <c r="BP38" s="598"/>
      <c r="BQ38" s="598"/>
      <c r="BR38" s="598"/>
      <c r="BS38" s="598"/>
      <c r="BT38" s="598"/>
      <c r="BU38" s="598"/>
      <c r="BV38" s="181"/>
      <c r="BW38" s="597">
        <f t="shared" si="2"/>
        <v>13</v>
      </c>
      <c r="BX38" s="597"/>
      <c r="BY38" s="598" t="str">
        <f>IF('各会計、関係団体の財政状況及び健全化判断比率'!B72="","",'各会計、関係団体の財政状況及び健全化判断比率'!B72)</f>
        <v>熊本県後期高齢者医療広域連合（後期高齢者医療特別会計）</v>
      </c>
      <c r="BZ38" s="598"/>
      <c r="CA38" s="598"/>
      <c r="CB38" s="598"/>
      <c r="CC38" s="598"/>
      <c r="CD38" s="598"/>
      <c r="CE38" s="598"/>
      <c r="CF38" s="598"/>
      <c r="CG38" s="598"/>
      <c r="CH38" s="598"/>
      <c r="CI38" s="598"/>
      <c r="CJ38" s="598"/>
      <c r="CK38" s="598"/>
      <c r="CL38" s="598"/>
      <c r="CM38" s="598"/>
      <c r="CN38" s="181"/>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208"/>
    </row>
    <row r="39" spans="1:113" ht="32.25" customHeight="1" x14ac:dyDescent="0.2">
      <c r="A39" s="181"/>
      <c r="B39" s="205"/>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81"/>
      <c r="U39" s="597" t="str">
        <f t="shared" si="4"/>
        <v/>
      </c>
      <c r="V39" s="597"/>
      <c r="W39" s="598"/>
      <c r="X39" s="598"/>
      <c r="Y39" s="598"/>
      <c r="Z39" s="598"/>
      <c r="AA39" s="598"/>
      <c r="AB39" s="598"/>
      <c r="AC39" s="598"/>
      <c r="AD39" s="598"/>
      <c r="AE39" s="598"/>
      <c r="AF39" s="598"/>
      <c r="AG39" s="598"/>
      <c r="AH39" s="598"/>
      <c r="AI39" s="598"/>
      <c r="AJ39" s="598"/>
      <c r="AK39" s="598"/>
      <c r="AL39" s="181"/>
      <c r="AM39" s="597" t="str">
        <f t="shared" si="0"/>
        <v/>
      </c>
      <c r="AN39" s="597"/>
      <c r="AO39" s="598"/>
      <c r="AP39" s="598"/>
      <c r="AQ39" s="598"/>
      <c r="AR39" s="598"/>
      <c r="AS39" s="598"/>
      <c r="AT39" s="598"/>
      <c r="AU39" s="598"/>
      <c r="AV39" s="598"/>
      <c r="AW39" s="598"/>
      <c r="AX39" s="598"/>
      <c r="AY39" s="598"/>
      <c r="AZ39" s="598"/>
      <c r="BA39" s="598"/>
      <c r="BB39" s="598"/>
      <c r="BC39" s="598"/>
      <c r="BD39" s="181"/>
      <c r="BE39" s="597" t="str">
        <f t="shared" si="1"/>
        <v/>
      </c>
      <c r="BF39" s="597"/>
      <c r="BG39" s="598"/>
      <c r="BH39" s="598"/>
      <c r="BI39" s="598"/>
      <c r="BJ39" s="598"/>
      <c r="BK39" s="598"/>
      <c r="BL39" s="598"/>
      <c r="BM39" s="598"/>
      <c r="BN39" s="598"/>
      <c r="BO39" s="598"/>
      <c r="BP39" s="598"/>
      <c r="BQ39" s="598"/>
      <c r="BR39" s="598"/>
      <c r="BS39" s="598"/>
      <c r="BT39" s="598"/>
      <c r="BU39" s="598"/>
      <c r="BV39" s="181"/>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81"/>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208"/>
    </row>
    <row r="40" spans="1:113" ht="32.25" customHeight="1" x14ac:dyDescent="0.2">
      <c r="A40" s="181"/>
      <c r="B40" s="205"/>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81"/>
      <c r="U40" s="597" t="str">
        <f t="shared" si="4"/>
        <v/>
      </c>
      <c r="V40" s="597"/>
      <c r="W40" s="598"/>
      <c r="X40" s="598"/>
      <c r="Y40" s="598"/>
      <c r="Z40" s="598"/>
      <c r="AA40" s="598"/>
      <c r="AB40" s="598"/>
      <c r="AC40" s="598"/>
      <c r="AD40" s="598"/>
      <c r="AE40" s="598"/>
      <c r="AF40" s="598"/>
      <c r="AG40" s="598"/>
      <c r="AH40" s="598"/>
      <c r="AI40" s="598"/>
      <c r="AJ40" s="598"/>
      <c r="AK40" s="598"/>
      <c r="AL40" s="181"/>
      <c r="AM40" s="597" t="str">
        <f t="shared" si="0"/>
        <v/>
      </c>
      <c r="AN40" s="597"/>
      <c r="AO40" s="598"/>
      <c r="AP40" s="598"/>
      <c r="AQ40" s="598"/>
      <c r="AR40" s="598"/>
      <c r="AS40" s="598"/>
      <c r="AT40" s="598"/>
      <c r="AU40" s="598"/>
      <c r="AV40" s="598"/>
      <c r="AW40" s="598"/>
      <c r="AX40" s="598"/>
      <c r="AY40" s="598"/>
      <c r="AZ40" s="598"/>
      <c r="BA40" s="598"/>
      <c r="BB40" s="598"/>
      <c r="BC40" s="598"/>
      <c r="BD40" s="181"/>
      <c r="BE40" s="597" t="str">
        <f t="shared" si="1"/>
        <v/>
      </c>
      <c r="BF40" s="597"/>
      <c r="BG40" s="598"/>
      <c r="BH40" s="598"/>
      <c r="BI40" s="598"/>
      <c r="BJ40" s="598"/>
      <c r="BK40" s="598"/>
      <c r="BL40" s="598"/>
      <c r="BM40" s="598"/>
      <c r="BN40" s="598"/>
      <c r="BO40" s="598"/>
      <c r="BP40" s="598"/>
      <c r="BQ40" s="598"/>
      <c r="BR40" s="598"/>
      <c r="BS40" s="598"/>
      <c r="BT40" s="598"/>
      <c r="BU40" s="598"/>
      <c r="BV40" s="181"/>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81"/>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208"/>
    </row>
    <row r="41" spans="1:113" ht="32.25" customHeight="1" x14ac:dyDescent="0.2">
      <c r="A41" s="181"/>
      <c r="B41" s="205"/>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81"/>
      <c r="U41" s="597" t="str">
        <f t="shared" si="4"/>
        <v/>
      </c>
      <c r="V41" s="597"/>
      <c r="W41" s="598"/>
      <c r="X41" s="598"/>
      <c r="Y41" s="598"/>
      <c r="Z41" s="598"/>
      <c r="AA41" s="598"/>
      <c r="AB41" s="598"/>
      <c r="AC41" s="598"/>
      <c r="AD41" s="598"/>
      <c r="AE41" s="598"/>
      <c r="AF41" s="598"/>
      <c r="AG41" s="598"/>
      <c r="AH41" s="598"/>
      <c r="AI41" s="598"/>
      <c r="AJ41" s="598"/>
      <c r="AK41" s="598"/>
      <c r="AL41" s="181"/>
      <c r="AM41" s="597" t="str">
        <f t="shared" si="0"/>
        <v/>
      </c>
      <c r="AN41" s="597"/>
      <c r="AO41" s="598"/>
      <c r="AP41" s="598"/>
      <c r="AQ41" s="598"/>
      <c r="AR41" s="598"/>
      <c r="AS41" s="598"/>
      <c r="AT41" s="598"/>
      <c r="AU41" s="598"/>
      <c r="AV41" s="598"/>
      <c r="AW41" s="598"/>
      <c r="AX41" s="598"/>
      <c r="AY41" s="598"/>
      <c r="AZ41" s="598"/>
      <c r="BA41" s="598"/>
      <c r="BB41" s="598"/>
      <c r="BC41" s="598"/>
      <c r="BD41" s="181"/>
      <c r="BE41" s="597" t="str">
        <f t="shared" si="1"/>
        <v/>
      </c>
      <c r="BF41" s="597"/>
      <c r="BG41" s="598"/>
      <c r="BH41" s="598"/>
      <c r="BI41" s="598"/>
      <c r="BJ41" s="598"/>
      <c r="BK41" s="598"/>
      <c r="BL41" s="598"/>
      <c r="BM41" s="598"/>
      <c r="BN41" s="598"/>
      <c r="BO41" s="598"/>
      <c r="BP41" s="598"/>
      <c r="BQ41" s="598"/>
      <c r="BR41" s="598"/>
      <c r="BS41" s="598"/>
      <c r="BT41" s="598"/>
      <c r="BU41" s="598"/>
      <c r="BV41" s="181"/>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81"/>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208"/>
    </row>
    <row r="42" spans="1:113" ht="32.25" customHeight="1" x14ac:dyDescent="0.2">
      <c r="B42" s="205"/>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81"/>
      <c r="U42" s="597" t="str">
        <f t="shared" si="4"/>
        <v/>
      </c>
      <c r="V42" s="597"/>
      <c r="W42" s="598"/>
      <c r="X42" s="598"/>
      <c r="Y42" s="598"/>
      <c r="Z42" s="598"/>
      <c r="AA42" s="598"/>
      <c r="AB42" s="598"/>
      <c r="AC42" s="598"/>
      <c r="AD42" s="598"/>
      <c r="AE42" s="598"/>
      <c r="AF42" s="598"/>
      <c r="AG42" s="598"/>
      <c r="AH42" s="598"/>
      <c r="AI42" s="598"/>
      <c r="AJ42" s="598"/>
      <c r="AK42" s="598"/>
      <c r="AL42" s="181"/>
      <c r="AM42" s="597" t="str">
        <f t="shared" si="0"/>
        <v/>
      </c>
      <c r="AN42" s="597"/>
      <c r="AO42" s="598"/>
      <c r="AP42" s="598"/>
      <c r="AQ42" s="598"/>
      <c r="AR42" s="598"/>
      <c r="AS42" s="598"/>
      <c r="AT42" s="598"/>
      <c r="AU42" s="598"/>
      <c r="AV42" s="598"/>
      <c r="AW42" s="598"/>
      <c r="AX42" s="598"/>
      <c r="AY42" s="598"/>
      <c r="AZ42" s="598"/>
      <c r="BA42" s="598"/>
      <c r="BB42" s="598"/>
      <c r="BC42" s="598"/>
      <c r="BD42" s="181"/>
      <c r="BE42" s="597" t="str">
        <f t="shared" si="1"/>
        <v/>
      </c>
      <c r="BF42" s="597"/>
      <c r="BG42" s="598"/>
      <c r="BH42" s="598"/>
      <c r="BI42" s="598"/>
      <c r="BJ42" s="598"/>
      <c r="BK42" s="598"/>
      <c r="BL42" s="598"/>
      <c r="BM42" s="598"/>
      <c r="BN42" s="598"/>
      <c r="BO42" s="598"/>
      <c r="BP42" s="598"/>
      <c r="BQ42" s="598"/>
      <c r="BR42" s="598"/>
      <c r="BS42" s="598"/>
      <c r="BT42" s="598"/>
      <c r="BU42" s="598"/>
      <c r="BV42" s="181"/>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81"/>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208"/>
    </row>
    <row r="43" spans="1:113" ht="32.25" customHeight="1" x14ac:dyDescent="0.2">
      <c r="B43" s="205"/>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81"/>
      <c r="U43" s="597" t="str">
        <f t="shared" si="4"/>
        <v/>
      </c>
      <c r="V43" s="597"/>
      <c r="W43" s="598"/>
      <c r="X43" s="598"/>
      <c r="Y43" s="598"/>
      <c r="Z43" s="598"/>
      <c r="AA43" s="598"/>
      <c r="AB43" s="598"/>
      <c r="AC43" s="598"/>
      <c r="AD43" s="598"/>
      <c r="AE43" s="598"/>
      <c r="AF43" s="598"/>
      <c r="AG43" s="598"/>
      <c r="AH43" s="598"/>
      <c r="AI43" s="598"/>
      <c r="AJ43" s="598"/>
      <c r="AK43" s="598"/>
      <c r="AL43" s="181"/>
      <c r="AM43" s="597" t="str">
        <f t="shared" si="0"/>
        <v/>
      </c>
      <c r="AN43" s="597"/>
      <c r="AO43" s="598"/>
      <c r="AP43" s="598"/>
      <c r="AQ43" s="598"/>
      <c r="AR43" s="598"/>
      <c r="AS43" s="598"/>
      <c r="AT43" s="598"/>
      <c r="AU43" s="598"/>
      <c r="AV43" s="598"/>
      <c r="AW43" s="598"/>
      <c r="AX43" s="598"/>
      <c r="AY43" s="598"/>
      <c r="AZ43" s="598"/>
      <c r="BA43" s="598"/>
      <c r="BB43" s="598"/>
      <c r="BC43" s="598"/>
      <c r="BD43" s="181"/>
      <c r="BE43" s="597" t="str">
        <f t="shared" si="1"/>
        <v/>
      </c>
      <c r="BF43" s="597"/>
      <c r="BG43" s="598"/>
      <c r="BH43" s="598"/>
      <c r="BI43" s="598"/>
      <c r="BJ43" s="598"/>
      <c r="BK43" s="598"/>
      <c r="BL43" s="598"/>
      <c r="BM43" s="598"/>
      <c r="BN43" s="598"/>
      <c r="BO43" s="598"/>
      <c r="BP43" s="598"/>
      <c r="BQ43" s="598"/>
      <c r="BR43" s="598"/>
      <c r="BS43" s="598"/>
      <c r="BT43" s="598"/>
      <c r="BU43" s="598"/>
      <c r="BV43" s="181"/>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81"/>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5HQmFAYKL0lks819TNBw9myseM4gPkYX+UflWjr+6On6kfmxk3+9AIWAYElY3QISi4rSh4gyVEldbptWnpTQWA==" saltValue="vDDikj6dYoQ0Y1yUsFEsX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328125" style="214" customWidth="1"/>
    <col min="2" max="2" width="2.36328125" style="214" customWidth="1"/>
    <col min="3" max="16" width="2.6328125" style="214" customWidth="1"/>
    <col min="17" max="17" width="2.36328125" style="214" customWidth="1"/>
    <col min="18" max="95" width="1.6328125" style="214" customWidth="1"/>
    <col min="96" max="133" width="1.6328125" style="226" customWidth="1"/>
    <col min="134" max="143" width="1.63281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02" t="s">
        <v>203</v>
      </c>
      <c r="DI1" s="603"/>
      <c r="DJ1" s="603"/>
      <c r="DK1" s="603"/>
      <c r="DL1" s="603"/>
      <c r="DM1" s="603"/>
      <c r="DN1" s="604"/>
      <c r="DO1" s="214"/>
      <c r="DP1" s="602" t="s">
        <v>204</v>
      </c>
      <c r="DQ1" s="603"/>
      <c r="DR1" s="603"/>
      <c r="DS1" s="603"/>
      <c r="DT1" s="603"/>
      <c r="DU1" s="603"/>
      <c r="DV1" s="603"/>
      <c r="DW1" s="603"/>
      <c r="DX1" s="603"/>
      <c r="DY1" s="603"/>
      <c r="DZ1" s="603"/>
      <c r="EA1" s="603"/>
      <c r="EB1" s="603"/>
      <c r="EC1" s="604"/>
      <c r="ED1" s="213"/>
      <c r="EE1" s="213"/>
      <c r="EF1" s="213"/>
      <c r="EG1" s="213"/>
      <c r="EH1" s="213"/>
      <c r="EI1" s="213"/>
      <c r="EJ1" s="213"/>
      <c r="EK1" s="213"/>
      <c r="EL1" s="213"/>
      <c r="EM1" s="213"/>
    </row>
    <row r="2" spans="2:143" ht="22.5" customHeight="1" x14ac:dyDescent="0.2">
      <c r="B2" s="215" t="s">
        <v>205</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216</v>
      </c>
      <c r="C5" s="610"/>
      <c r="D5" s="610"/>
      <c r="E5" s="610"/>
      <c r="F5" s="610"/>
      <c r="G5" s="610"/>
      <c r="H5" s="610"/>
      <c r="I5" s="610"/>
      <c r="J5" s="610"/>
      <c r="K5" s="610"/>
      <c r="L5" s="610"/>
      <c r="M5" s="610"/>
      <c r="N5" s="610"/>
      <c r="O5" s="610"/>
      <c r="P5" s="610"/>
      <c r="Q5" s="611"/>
      <c r="R5" s="612">
        <v>1293654</v>
      </c>
      <c r="S5" s="613"/>
      <c r="T5" s="613"/>
      <c r="U5" s="613"/>
      <c r="V5" s="613"/>
      <c r="W5" s="613"/>
      <c r="X5" s="613"/>
      <c r="Y5" s="614"/>
      <c r="Z5" s="615">
        <v>9.1999999999999993</v>
      </c>
      <c r="AA5" s="615"/>
      <c r="AB5" s="615"/>
      <c r="AC5" s="615"/>
      <c r="AD5" s="616">
        <v>1293654</v>
      </c>
      <c r="AE5" s="616"/>
      <c r="AF5" s="616"/>
      <c r="AG5" s="616"/>
      <c r="AH5" s="616"/>
      <c r="AI5" s="616"/>
      <c r="AJ5" s="616"/>
      <c r="AK5" s="616"/>
      <c r="AL5" s="617">
        <v>19.5</v>
      </c>
      <c r="AM5" s="618"/>
      <c r="AN5" s="618"/>
      <c r="AO5" s="619"/>
      <c r="AP5" s="609" t="s">
        <v>217</v>
      </c>
      <c r="AQ5" s="610"/>
      <c r="AR5" s="610"/>
      <c r="AS5" s="610"/>
      <c r="AT5" s="610"/>
      <c r="AU5" s="610"/>
      <c r="AV5" s="610"/>
      <c r="AW5" s="610"/>
      <c r="AX5" s="610"/>
      <c r="AY5" s="610"/>
      <c r="AZ5" s="610"/>
      <c r="BA5" s="610"/>
      <c r="BB5" s="610"/>
      <c r="BC5" s="610"/>
      <c r="BD5" s="610"/>
      <c r="BE5" s="610"/>
      <c r="BF5" s="611"/>
      <c r="BG5" s="623">
        <v>1293654</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2">
      <c r="B6" s="620" t="s">
        <v>221</v>
      </c>
      <c r="C6" s="621"/>
      <c r="D6" s="621"/>
      <c r="E6" s="621"/>
      <c r="F6" s="621"/>
      <c r="G6" s="621"/>
      <c r="H6" s="621"/>
      <c r="I6" s="621"/>
      <c r="J6" s="621"/>
      <c r="K6" s="621"/>
      <c r="L6" s="621"/>
      <c r="M6" s="621"/>
      <c r="N6" s="621"/>
      <c r="O6" s="621"/>
      <c r="P6" s="621"/>
      <c r="Q6" s="622"/>
      <c r="R6" s="623">
        <v>144511</v>
      </c>
      <c r="S6" s="624"/>
      <c r="T6" s="624"/>
      <c r="U6" s="624"/>
      <c r="V6" s="624"/>
      <c r="W6" s="624"/>
      <c r="X6" s="624"/>
      <c r="Y6" s="625"/>
      <c r="Z6" s="626">
        <v>1</v>
      </c>
      <c r="AA6" s="626"/>
      <c r="AB6" s="626"/>
      <c r="AC6" s="626"/>
      <c r="AD6" s="627">
        <v>144511</v>
      </c>
      <c r="AE6" s="627"/>
      <c r="AF6" s="627"/>
      <c r="AG6" s="627"/>
      <c r="AH6" s="627"/>
      <c r="AI6" s="627"/>
      <c r="AJ6" s="627"/>
      <c r="AK6" s="627"/>
      <c r="AL6" s="628">
        <v>2.2000000000000002</v>
      </c>
      <c r="AM6" s="629"/>
      <c r="AN6" s="629"/>
      <c r="AO6" s="630"/>
      <c r="AP6" s="620" t="s">
        <v>222</v>
      </c>
      <c r="AQ6" s="621"/>
      <c r="AR6" s="621"/>
      <c r="AS6" s="621"/>
      <c r="AT6" s="621"/>
      <c r="AU6" s="621"/>
      <c r="AV6" s="621"/>
      <c r="AW6" s="621"/>
      <c r="AX6" s="621"/>
      <c r="AY6" s="621"/>
      <c r="AZ6" s="621"/>
      <c r="BA6" s="621"/>
      <c r="BB6" s="621"/>
      <c r="BC6" s="621"/>
      <c r="BD6" s="621"/>
      <c r="BE6" s="621"/>
      <c r="BF6" s="622"/>
      <c r="BG6" s="623">
        <v>1293654</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95209</v>
      </c>
      <c r="CS6" s="624"/>
      <c r="CT6" s="624"/>
      <c r="CU6" s="624"/>
      <c r="CV6" s="624"/>
      <c r="CW6" s="624"/>
      <c r="CX6" s="624"/>
      <c r="CY6" s="625"/>
      <c r="CZ6" s="617">
        <v>0.7</v>
      </c>
      <c r="DA6" s="618"/>
      <c r="DB6" s="618"/>
      <c r="DC6" s="634"/>
      <c r="DD6" s="632" t="s">
        <v>122</v>
      </c>
      <c r="DE6" s="624"/>
      <c r="DF6" s="624"/>
      <c r="DG6" s="624"/>
      <c r="DH6" s="624"/>
      <c r="DI6" s="624"/>
      <c r="DJ6" s="624"/>
      <c r="DK6" s="624"/>
      <c r="DL6" s="624"/>
      <c r="DM6" s="624"/>
      <c r="DN6" s="624"/>
      <c r="DO6" s="624"/>
      <c r="DP6" s="625"/>
      <c r="DQ6" s="632">
        <v>92609</v>
      </c>
      <c r="DR6" s="624"/>
      <c r="DS6" s="624"/>
      <c r="DT6" s="624"/>
      <c r="DU6" s="624"/>
      <c r="DV6" s="624"/>
      <c r="DW6" s="624"/>
      <c r="DX6" s="624"/>
      <c r="DY6" s="624"/>
      <c r="DZ6" s="624"/>
      <c r="EA6" s="624"/>
      <c r="EB6" s="624"/>
      <c r="EC6" s="633"/>
    </row>
    <row r="7" spans="2:143" ht="11.25" customHeight="1" x14ac:dyDescent="0.2">
      <c r="B7" s="620" t="s">
        <v>224</v>
      </c>
      <c r="C7" s="621"/>
      <c r="D7" s="621"/>
      <c r="E7" s="621"/>
      <c r="F7" s="621"/>
      <c r="G7" s="621"/>
      <c r="H7" s="621"/>
      <c r="I7" s="621"/>
      <c r="J7" s="621"/>
      <c r="K7" s="621"/>
      <c r="L7" s="621"/>
      <c r="M7" s="621"/>
      <c r="N7" s="621"/>
      <c r="O7" s="621"/>
      <c r="P7" s="621"/>
      <c r="Q7" s="622"/>
      <c r="R7" s="623">
        <v>295</v>
      </c>
      <c r="S7" s="624"/>
      <c r="T7" s="624"/>
      <c r="U7" s="624"/>
      <c r="V7" s="624"/>
      <c r="W7" s="624"/>
      <c r="X7" s="624"/>
      <c r="Y7" s="625"/>
      <c r="Z7" s="626">
        <v>0</v>
      </c>
      <c r="AA7" s="626"/>
      <c r="AB7" s="626"/>
      <c r="AC7" s="626"/>
      <c r="AD7" s="627">
        <v>295</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569033</v>
      </c>
      <c r="BH7" s="624"/>
      <c r="BI7" s="624"/>
      <c r="BJ7" s="624"/>
      <c r="BK7" s="624"/>
      <c r="BL7" s="624"/>
      <c r="BM7" s="624"/>
      <c r="BN7" s="625"/>
      <c r="BO7" s="626">
        <v>44</v>
      </c>
      <c r="BP7" s="626"/>
      <c r="BQ7" s="626"/>
      <c r="BR7" s="626"/>
      <c r="BS7" s="627" t="s">
        <v>122</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2835136</v>
      </c>
      <c r="CS7" s="624"/>
      <c r="CT7" s="624"/>
      <c r="CU7" s="624"/>
      <c r="CV7" s="624"/>
      <c r="CW7" s="624"/>
      <c r="CX7" s="624"/>
      <c r="CY7" s="625"/>
      <c r="CZ7" s="626">
        <v>22.1</v>
      </c>
      <c r="DA7" s="626"/>
      <c r="DB7" s="626"/>
      <c r="DC7" s="626"/>
      <c r="DD7" s="632">
        <v>327284</v>
      </c>
      <c r="DE7" s="624"/>
      <c r="DF7" s="624"/>
      <c r="DG7" s="624"/>
      <c r="DH7" s="624"/>
      <c r="DI7" s="624"/>
      <c r="DJ7" s="624"/>
      <c r="DK7" s="624"/>
      <c r="DL7" s="624"/>
      <c r="DM7" s="624"/>
      <c r="DN7" s="624"/>
      <c r="DO7" s="624"/>
      <c r="DP7" s="625"/>
      <c r="DQ7" s="632">
        <v>1806107</v>
      </c>
      <c r="DR7" s="624"/>
      <c r="DS7" s="624"/>
      <c r="DT7" s="624"/>
      <c r="DU7" s="624"/>
      <c r="DV7" s="624"/>
      <c r="DW7" s="624"/>
      <c r="DX7" s="624"/>
      <c r="DY7" s="624"/>
      <c r="DZ7" s="624"/>
      <c r="EA7" s="624"/>
      <c r="EB7" s="624"/>
      <c r="EC7" s="633"/>
    </row>
    <row r="8" spans="2:143" ht="11.25" customHeight="1" x14ac:dyDescent="0.2">
      <c r="B8" s="620" t="s">
        <v>227</v>
      </c>
      <c r="C8" s="621"/>
      <c r="D8" s="621"/>
      <c r="E8" s="621"/>
      <c r="F8" s="621"/>
      <c r="G8" s="621"/>
      <c r="H8" s="621"/>
      <c r="I8" s="621"/>
      <c r="J8" s="621"/>
      <c r="K8" s="621"/>
      <c r="L8" s="621"/>
      <c r="M8" s="621"/>
      <c r="N8" s="621"/>
      <c r="O8" s="621"/>
      <c r="P8" s="621"/>
      <c r="Q8" s="622"/>
      <c r="R8" s="623">
        <v>4453</v>
      </c>
      <c r="S8" s="624"/>
      <c r="T8" s="624"/>
      <c r="U8" s="624"/>
      <c r="V8" s="624"/>
      <c r="W8" s="624"/>
      <c r="X8" s="624"/>
      <c r="Y8" s="625"/>
      <c r="Z8" s="626">
        <v>0</v>
      </c>
      <c r="AA8" s="626"/>
      <c r="AB8" s="626"/>
      <c r="AC8" s="626"/>
      <c r="AD8" s="627">
        <v>4453</v>
      </c>
      <c r="AE8" s="627"/>
      <c r="AF8" s="627"/>
      <c r="AG8" s="627"/>
      <c r="AH8" s="627"/>
      <c r="AI8" s="627"/>
      <c r="AJ8" s="627"/>
      <c r="AK8" s="627"/>
      <c r="AL8" s="628">
        <v>0.1</v>
      </c>
      <c r="AM8" s="629"/>
      <c r="AN8" s="629"/>
      <c r="AO8" s="630"/>
      <c r="AP8" s="620" t="s">
        <v>228</v>
      </c>
      <c r="AQ8" s="621"/>
      <c r="AR8" s="621"/>
      <c r="AS8" s="621"/>
      <c r="AT8" s="621"/>
      <c r="AU8" s="621"/>
      <c r="AV8" s="621"/>
      <c r="AW8" s="621"/>
      <c r="AX8" s="621"/>
      <c r="AY8" s="621"/>
      <c r="AZ8" s="621"/>
      <c r="BA8" s="621"/>
      <c r="BB8" s="621"/>
      <c r="BC8" s="621"/>
      <c r="BD8" s="621"/>
      <c r="BE8" s="621"/>
      <c r="BF8" s="622"/>
      <c r="BG8" s="623">
        <v>24053</v>
      </c>
      <c r="BH8" s="624"/>
      <c r="BI8" s="624"/>
      <c r="BJ8" s="624"/>
      <c r="BK8" s="624"/>
      <c r="BL8" s="624"/>
      <c r="BM8" s="624"/>
      <c r="BN8" s="625"/>
      <c r="BO8" s="626">
        <v>1.9</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3708301</v>
      </c>
      <c r="CS8" s="624"/>
      <c r="CT8" s="624"/>
      <c r="CU8" s="624"/>
      <c r="CV8" s="624"/>
      <c r="CW8" s="624"/>
      <c r="CX8" s="624"/>
      <c r="CY8" s="625"/>
      <c r="CZ8" s="626">
        <v>28.9</v>
      </c>
      <c r="DA8" s="626"/>
      <c r="DB8" s="626"/>
      <c r="DC8" s="626"/>
      <c r="DD8" s="632">
        <v>129313</v>
      </c>
      <c r="DE8" s="624"/>
      <c r="DF8" s="624"/>
      <c r="DG8" s="624"/>
      <c r="DH8" s="624"/>
      <c r="DI8" s="624"/>
      <c r="DJ8" s="624"/>
      <c r="DK8" s="624"/>
      <c r="DL8" s="624"/>
      <c r="DM8" s="624"/>
      <c r="DN8" s="624"/>
      <c r="DO8" s="624"/>
      <c r="DP8" s="625"/>
      <c r="DQ8" s="632">
        <v>1795098</v>
      </c>
      <c r="DR8" s="624"/>
      <c r="DS8" s="624"/>
      <c r="DT8" s="624"/>
      <c r="DU8" s="624"/>
      <c r="DV8" s="624"/>
      <c r="DW8" s="624"/>
      <c r="DX8" s="624"/>
      <c r="DY8" s="624"/>
      <c r="DZ8" s="624"/>
      <c r="EA8" s="624"/>
      <c r="EB8" s="624"/>
      <c r="EC8" s="633"/>
    </row>
    <row r="9" spans="2:143" ht="11.25" customHeight="1" x14ac:dyDescent="0.2">
      <c r="B9" s="620" t="s">
        <v>230</v>
      </c>
      <c r="C9" s="621"/>
      <c r="D9" s="621"/>
      <c r="E9" s="621"/>
      <c r="F9" s="621"/>
      <c r="G9" s="621"/>
      <c r="H9" s="621"/>
      <c r="I9" s="621"/>
      <c r="J9" s="621"/>
      <c r="K9" s="621"/>
      <c r="L9" s="621"/>
      <c r="M9" s="621"/>
      <c r="N9" s="621"/>
      <c r="O9" s="621"/>
      <c r="P9" s="621"/>
      <c r="Q9" s="622"/>
      <c r="R9" s="623">
        <v>4530</v>
      </c>
      <c r="S9" s="624"/>
      <c r="T9" s="624"/>
      <c r="U9" s="624"/>
      <c r="V9" s="624"/>
      <c r="W9" s="624"/>
      <c r="X9" s="624"/>
      <c r="Y9" s="625"/>
      <c r="Z9" s="626">
        <v>0</v>
      </c>
      <c r="AA9" s="626"/>
      <c r="AB9" s="626"/>
      <c r="AC9" s="626"/>
      <c r="AD9" s="627">
        <v>4530</v>
      </c>
      <c r="AE9" s="627"/>
      <c r="AF9" s="627"/>
      <c r="AG9" s="627"/>
      <c r="AH9" s="627"/>
      <c r="AI9" s="627"/>
      <c r="AJ9" s="627"/>
      <c r="AK9" s="627"/>
      <c r="AL9" s="628">
        <v>0.1</v>
      </c>
      <c r="AM9" s="629"/>
      <c r="AN9" s="629"/>
      <c r="AO9" s="630"/>
      <c r="AP9" s="620" t="s">
        <v>231</v>
      </c>
      <c r="AQ9" s="621"/>
      <c r="AR9" s="621"/>
      <c r="AS9" s="621"/>
      <c r="AT9" s="621"/>
      <c r="AU9" s="621"/>
      <c r="AV9" s="621"/>
      <c r="AW9" s="621"/>
      <c r="AX9" s="621"/>
      <c r="AY9" s="621"/>
      <c r="AZ9" s="621"/>
      <c r="BA9" s="621"/>
      <c r="BB9" s="621"/>
      <c r="BC9" s="621"/>
      <c r="BD9" s="621"/>
      <c r="BE9" s="621"/>
      <c r="BF9" s="622"/>
      <c r="BG9" s="623">
        <v>475529</v>
      </c>
      <c r="BH9" s="624"/>
      <c r="BI9" s="624"/>
      <c r="BJ9" s="624"/>
      <c r="BK9" s="624"/>
      <c r="BL9" s="624"/>
      <c r="BM9" s="624"/>
      <c r="BN9" s="625"/>
      <c r="BO9" s="626">
        <v>36.799999999999997</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858664</v>
      </c>
      <c r="CS9" s="624"/>
      <c r="CT9" s="624"/>
      <c r="CU9" s="624"/>
      <c r="CV9" s="624"/>
      <c r="CW9" s="624"/>
      <c r="CX9" s="624"/>
      <c r="CY9" s="625"/>
      <c r="CZ9" s="626">
        <v>6.7</v>
      </c>
      <c r="DA9" s="626"/>
      <c r="DB9" s="626"/>
      <c r="DC9" s="626"/>
      <c r="DD9" s="632">
        <v>4697</v>
      </c>
      <c r="DE9" s="624"/>
      <c r="DF9" s="624"/>
      <c r="DG9" s="624"/>
      <c r="DH9" s="624"/>
      <c r="DI9" s="624"/>
      <c r="DJ9" s="624"/>
      <c r="DK9" s="624"/>
      <c r="DL9" s="624"/>
      <c r="DM9" s="624"/>
      <c r="DN9" s="624"/>
      <c r="DO9" s="624"/>
      <c r="DP9" s="625"/>
      <c r="DQ9" s="632">
        <v>744595</v>
      </c>
      <c r="DR9" s="624"/>
      <c r="DS9" s="624"/>
      <c r="DT9" s="624"/>
      <c r="DU9" s="624"/>
      <c r="DV9" s="624"/>
      <c r="DW9" s="624"/>
      <c r="DX9" s="624"/>
      <c r="DY9" s="624"/>
      <c r="DZ9" s="624"/>
      <c r="EA9" s="624"/>
      <c r="EB9" s="624"/>
      <c r="EC9" s="633"/>
    </row>
    <row r="10" spans="2:143" ht="11.25" customHeight="1" x14ac:dyDescent="0.2">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29478</v>
      </c>
      <c r="BH10" s="624"/>
      <c r="BI10" s="624"/>
      <c r="BJ10" s="624"/>
      <c r="BK10" s="624"/>
      <c r="BL10" s="624"/>
      <c r="BM10" s="624"/>
      <c r="BN10" s="625"/>
      <c r="BO10" s="626">
        <v>2.2999999999999998</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2">
      <c r="B11" s="620" t="s">
        <v>236</v>
      </c>
      <c r="C11" s="621"/>
      <c r="D11" s="621"/>
      <c r="E11" s="621"/>
      <c r="F11" s="621"/>
      <c r="G11" s="621"/>
      <c r="H11" s="621"/>
      <c r="I11" s="621"/>
      <c r="J11" s="621"/>
      <c r="K11" s="621"/>
      <c r="L11" s="621"/>
      <c r="M11" s="621"/>
      <c r="N11" s="621"/>
      <c r="O11" s="621"/>
      <c r="P11" s="621"/>
      <c r="Q11" s="622"/>
      <c r="R11" s="623">
        <v>347938</v>
      </c>
      <c r="S11" s="624"/>
      <c r="T11" s="624"/>
      <c r="U11" s="624"/>
      <c r="V11" s="624"/>
      <c r="W11" s="624"/>
      <c r="X11" s="624"/>
      <c r="Y11" s="625"/>
      <c r="Z11" s="628">
        <v>2.5</v>
      </c>
      <c r="AA11" s="629"/>
      <c r="AB11" s="629"/>
      <c r="AC11" s="635"/>
      <c r="AD11" s="632">
        <v>347938</v>
      </c>
      <c r="AE11" s="624"/>
      <c r="AF11" s="624"/>
      <c r="AG11" s="624"/>
      <c r="AH11" s="624"/>
      <c r="AI11" s="624"/>
      <c r="AJ11" s="624"/>
      <c r="AK11" s="625"/>
      <c r="AL11" s="628">
        <v>5.2</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39973</v>
      </c>
      <c r="BH11" s="624"/>
      <c r="BI11" s="624"/>
      <c r="BJ11" s="624"/>
      <c r="BK11" s="624"/>
      <c r="BL11" s="624"/>
      <c r="BM11" s="624"/>
      <c r="BN11" s="625"/>
      <c r="BO11" s="626">
        <v>3.1</v>
      </c>
      <c r="BP11" s="626"/>
      <c r="BQ11" s="626"/>
      <c r="BR11" s="626"/>
      <c r="BS11" s="627" t="s">
        <v>122</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969755</v>
      </c>
      <c r="CS11" s="624"/>
      <c r="CT11" s="624"/>
      <c r="CU11" s="624"/>
      <c r="CV11" s="624"/>
      <c r="CW11" s="624"/>
      <c r="CX11" s="624"/>
      <c r="CY11" s="625"/>
      <c r="CZ11" s="626">
        <v>7.6</v>
      </c>
      <c r="DA11" s="626"/>
      <c r="DB11" s="626"/>
      <c r="DC11" s="626"/>
      <c r="DD11" s="632">
        <v>238113</v>
      </c>
      <c r="DE11" s="624"/>
      <c r="DF11" s="624"/>
      <c r="DG11" s="624"/>
      <c r="DH11" s="624"/>
      <c r="DI11" s="624"/>
      <c r="DJ11" s="624"/>
      <c r="DK11" s="624"/>
      <c r="DL11" s="624"/>
      <c r="DM11" s="624"/>
      <c r="DN11" s="624"/>
      <c r="DO11" s="624"/>
      <c r="DP11" s="625"/>
      <c r="DQ11" s="632">
        <v>413474</v>
      </c>
      <c r="DR11" s="624"/>
      <c r="DS11" s="624"/>
      <c r="DT11" s="624"/>
      <c r="DU11" s="624"/>
      <c r="DV11" s="624"/>
      <c r="DW11" s="624"/>
      <c r="DX11" s="624"/>
      <c r="DY11" s="624"/>
      <c r="DZ11" s="624"/>
      <c r="EA11" s="624"/>
      <c r="EB11" s="624"/>
      <c r="EC11" s="633"/>
    </row>
    <row r="12" spans="2:143" ht="11.25" customHeight="1" x14ac:dyDescent="0.2">
      <c r="B12" s="620" t="s">
        <v>239</v>
      </c>
      <c r="C12" s="621"/>
      <c r="D12" s="621"/>
      <c r="E12" s="621"/>
      <c r="F12" s="621"/>
      <c r="G12" s="621"/>
      <c r="H12" s="621"/>
      <c r="I12" s="621"/>
      <c r="J12" s="621"/>
      <c r="K12" s="621"/>
      <c r="L12" s="621"/>
      <c r="M12" s="621"/>
      <c r="N12" s="621"/>
      <c r="O12" s="621"/>
      <c r="P12" s="621"/>
      <c r="Q12" s="622"/>
      <c r="R12" s="623">
        <v>6220</v>
      </c>
      <c r="S12" s="624"/>
      <c r="T12" s="624"/>
      <c r="U12" s="624"/>
      <c r="V12" s="624"/>
      <c r="W12" s="624"/>
      <c r="X12" s="624"/>
      <c r="Y12" s="625"/>
      <c r="Z12" s="626">
        <v>0</v>
      </c>
      <c r="AA12" s="626"/>
      <c r="AB12" s="626"/>
      <c r="AC12" s="626"/>
      <c r="AD12" s="627">
        <v>6220</v>
      </c>
      <c r="AE12" s="627"/>
      <c r="AF12" s="627"/>
      <c r="AG12" s="627"/>
      <c r="AH12" s="627"/>
      <c r="AI12" s="627"/>
      <c r="AJ12" s="627"/>
      <c r="AK12" s="627"/>
      <c r="AL12" s="628">
        <v>0.1</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557641</v>
      </c>
      <c r="BH12" s="624"/>
      <c r="BI12" s="624"/>
      <c r="BJ12" s="624"/>
      <c r="BK12" s="624"/>
      <c r="BL12" s="624"/>
      <c r="BM12" s="624"/>
      <c r="BN12" s="625"/>
      <c r="BO12" s="626">
        <v>43.1</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184660</v>
      </c>
      <c r="CS12" s="624"/>
      <c r="CT12" s="624"/>
      <c r="CU12" s="624"/>
      <c r="CV12" s="624"/>
      <c r="CW12" s="624"/>
      <c r="CX12" s="624"/>
      <c r="CY12" s="625"/>
      <c r="CZ12" s="626">
        <v>1.4</v>
      </c>
      <c r="DA12" s="626"/>
      <c r="DB12" s="626"/>
      <c r="DC12" s="626"/>
      <c r="DD12" s="632">
        <v>45261</v>
      </c>
      <c r="DE12" s="624"/>
      <c r="DF12" s="624"/>
      <c r="DG12" s="624"/>
      <c r="DH12" s="624"/>
      <c r="DI12" s="624"/>
      <c r="DJ12" s="624"/>
      <c r="DK12" s="624"/>
      <c r="DL12" s="624"/>
      <c r="DM12" s="624"/>
      <c r="DN12" s="624"/>
      <c r="DO12" s="624"/>
      <c r="DP12" s="625"/>
      <c r="DQ12" s="632">
        <v>85793</v>
      </c>
      <c r="DR12" s="624"/>
      <c r="DS12" s="624"/>
      <c r="DT12" s="624"/>
      <c r="DU12" s="624"/>
      <c r="DV12" s="624"/>
      <c r="DW12" s="624"/>
      <c r="DX12" s="624"/>
      <c r="DY12" s="624"/>
      <c r="DZ12" s="624"/>
      <c r="EA12" s="624"/>
      <c r="EB12" s="624"/>
      <c r="EC12" s="633"/>
    </row>
    <row r="13" spans="2:143" ht="11.25" customHeight="1" x14ac:dyDescent="0.2">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555162</v>
      </c>
      <c r="BH13" s="624"/>
      <c r="BI13" s="624"/>
      <c r="BJ13" s="624"/>
      <c r="BK13" s="624"/>
      <c r="BL13" s="624"/>
      <c r="BM13" s="624"/>
      <c r="BN13" s="625"/>
      <c r="BO13" s="626">
        <v>42.9</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1046658</v>
      </c>
      <c r="CS13" s="624"/>
      <c r="CT13" s="624"/>
      <c r="CU13" s="624"/>
      <c r="CV13" s="624"/>
      <c r="CW13" s="624"/>
      <c r="CX13" s="624"/>
      <c r="CY13" s="625"/>
      <c r="CZ13" s="626">
        <v>8.1999999999999993</v>
      </c>
      <c r="DA13" s="626"/>
      <c r="DB13" s="626"/>
      <c r="DC13" s="626"/>
      <c r="DD13" s="632">
        <v>520313</v>
      </c>
      <c r="DE13" s="624"/>
      <c r="DF13" s="624"/>
      <c r="DG13" s="624"/>
      <c r="DH13" s="624"/>
      <c r="DI13" s="624"/>
      <c r="DJ13" s="624"/>
      <c r="DK13" s="624"/>
      <c r="DL13" s="624"/>
      <c r="DM13" s="624"/>
      <c r="DN13" s="624"/>
      <c r="DO13" s="624"/>
      <c r="DP13" s="625"/>
      <c r="DQ13" s="632">
        <v>596131</v>
      </c>
      <c r="DR13" s="624"/>
      <c r="DS13" s="624"/>
      <c r="DT13" s="624"/>
      <c r="DU13" s="624"/>
      <c r="DV13" s="624"/>
      <c r="DW13" s="624"/>
      <c r="DX13" s="624"/>
      <c r="DY13" s="624"/>
      <c r="DZ13" s="624"/>
      <c r="EA13" s="624"/>
      <c r="EB13" s="624"/>
      <c r="EC13" s="633"/>
    </row>
    <row r="14" spans="2:143" ht="11.25" customHeight="1" x14ac:dyDescent="0.2">
      <c r="B14" s="620" t="s">
        <v>245</v>
      </c>
      <c r="C14" s="621"/>
      <c r="D14" s="621"/>
      <c r="E14" s="621"/>
      <c r="F14" s="621"/>
      <c r="G14" s="621"/>
      <c r="H14" s="621"/>
      <c r="I14" s="621"/>
      <c r="J14" s="621"/>
      <c r="K14" s="621"/>
      <c r="L14" s="621"/>
      <c r="M14" s="621"/>
      <c r="N14" s="621"/>
      <c r="O14" s="621"/>
      <c r="P14" s="621"/>
      <c r="Q14" s="622"/>
      <c r="R14" s="623">
        <v>797</v>
      </c>
      <c r="S14" s="624"/>
      <c r="T14" s="624"/>
      <c r="U14" s="624"/>
      <c r="V14" s="624"/>
      <c r="W14" s="624"/>
      <c r="X14" s="624"/>
      <c r="Y14" s="625"/>
      <c r="Z14" s="626">
        <v>0</v>
      </c>
      <c r="AA14" s="626"/>
      <c r="AB14" s="626"/>
      <c r="AC14" s="626"/>
      <c r="AD14" s="627">
        <v>797</v>
      </c>
      <c r="AE14" s="627"/>
      <c r="AF14" s="627"/>
      <c r="AG14" s="627"/>
      <c r="AH14" s="627"/>
      <c r="AI14" s="627"/>
      <c r="AJ14" s="627"/>
      <c r="AK14" s="627"/>
      <c r="AL14" s="628">
        <v>0</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72955</v>
      </c>
      <c r="BH14" s="624"/>
      <c r="BI14" s="624"/>
      <c r="BJ14" s="624"/>
      <c r="BK14" s="624"/>
      <c r="BL14" s="624"/>
      <c r="BM14" s="624"/>
      <c r="BN14" s="625"/>
      <c r="BO14" s="626">
        <v>5.6</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401603</v>
      </c>
      <c r="CS14" s="624"/>
      <c r="CT14" s="624"/>
      <c r="CU14" s="624"/>
      <c r="CV14" s="624"/>
      <c r="CW14" s="624"/>
      <c r="CX14" s="624"/>
      <c r="CY14" s="625"/>
      <c r="CZ14" s="626">
        <v>3.1</v>
      </c>
      <c r="DA14" s="626"/>
      <c r="DB14" s="626"/>
      <c r="DC14" s="626"/>
      <c r="DD14" s="632">
        <v>26111</v>
      </c>
      <c r="DE14" s="624"/>
      <c r="DF14" s="624"/>
      <c r="DG14" s="624"/>
      <c r="DH14" s="624"/>
      <c r="DI14" s="624"/>
      <c r="DJ14" s="624"/>
      <c r="DK14" s="624"/>
      <c r="DL14" s="624"/>
      <c r="DM14" s="624"/>
      <c r="DN14" s="624"/>
      <c r="DO14" s="624"/>
      <c r="DP14" s="625"/>
      <c r="DQ14" s="632">
        <v>357247</v>
      </c>
      <c r="DR14" s="624"/>
      <c r="DS14" s="624"/>
      <c r="DT14" s="624"/>
      <c r="DU14" s="624"/>
      <c r="DV14" s="624"/>
      <c r="DW14" s="624"/>
      <c r="DX14" s="624"/>
      <c r="DY14" s="624"/>
      <c r="DZ14" s="624"/>
      <c r="EA14" s="624"/>
      <c r="EB14" s="624"/>
      <c r="EC14" s="633"/>
    </row>
    <row r="15" spans="2:143" ht="11.25" customHeight="1" x14ac:dyDescent="0.2">
      <c r="B15" s="620" t="s">
        <v>248</v>
      </c>
      <c r="C15" s="621"/>
      <c r="D15" s="621"/>
      <c r="E15" s="621"/>
      <c r="F15" s="621"/>
      <c r="G15" s="621"/>
      <c r="H15" s="621"/>
      <c r="I15" s="621"/>
      <c r="J15" s="621"/>
      <c r="K15" s="621"/>
      <c r="L15" s="621"/>
      <c r="M15" s="621"/>
      <c r="N15" s="621"/>
      <c r="O15" s="621"/>
      <c r="P15" s="621"/>
      <c r="Q15" s="622"/>
      <c r="R15" s="623" t="s">
        <v>122</v>
      </c>
      <c r="S15" s="624"/>
      <c r="T15" s="624"/>
      <c r="U15" s="624"/>
      <c r="V15" s="624"/>
      <c r="W15" s="624"/>
      <c r="X15" s="624"/>
      <c r="Y15" s="625"/>
      <c r="Z15" s="626" t="s">
        <v>122</v>
      </c>
      <c r="AA15" s="626"/>
      <c r="AB15" s="626"/>
      <c r="AC15" s="626"/>
      <c r="AD15" s="627" t="s">
        <v>122</v>
      </c>
      <c r="AE15" s="627"/>
      <c r="AF15" s="627"/>
      <c r="AG15" s="627"/>
      <c r="AH15" s="627"/>
      <c r="AI15" s="627"/>
      <c r="AJ15" s="627"/>
      <c r="AK15" s="627"/>
      <c r="AL15" s="628" t="s">
        <v>122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94025</v>
      </c>
      <c r="BH15" s="624"/>
      <c r="BI15" s="624"/>
      <c r="BJ15" s="624"/>
      <c r="BK15" s="624"/>
      <c r="BL15" s="624"/>
      <c r="BM15" s="624"/>
      <c r="BN15" s="625"/>
      <c r="BO15" s="626">
        <v>7.3</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1237753</v>
      </c>
      <c r="CS15" s="624"/>
      <c r="CT15" s="624"/>
      <c r="CU15" s="624"/>
      <c r="CV15" s="624"/>
      <c r="CW15" s="624"/>
      <c r="CX15" s="624"/>
      <c r="CY15" s="625"/>
      <c r="CZ15" s="626">
        <v>9.6999999999999993</v>
      </c>
      <c r="DA15" s="626"/>
      <c r="DB15" s="626"/>
      <c r="DC15" s="626"/>
      <c r="DD15" s="632">
        <v>503292</v>
      </c>
      <c r="DE15" s="624"/>
      <c r="DF15" s="624"/>
      <c r="DG15" s="624"/>
      <c r="DH15" s="624"/>
      <c r="DI15" s="624"/>
      <c r="DJ15" s="624"/>
      <c r="DK15" s="624"/>
      <c r="DL15" s="624"/>
      <c r="DM15" s="624"/>
      <c r="DN15" s="624"/>
      <c r="DO15" s="624"/>
      <c r="DP15" s="625"/>
      <c r="DQ15" s="632">
        <v>642226</v>
      </c>
      <c r="DR15" s="624"/>
      <c r="DS15" s="624"/>
      <c r="DT15" s="624"/>
      <c r="DU15" s="624"/>
      <c r="DV15" s="624"/>
      <c r="DW15" s="624"/>
      <c r="DX15" s="624"/>
      <c r="DY15" s="624"/>
      <c r="DZ15" s="624"/>
      <c r="EA15" s="624"/>
      <c r="EB15" s="624"/>
      <c r="EC15" s="633"/>
    </row>
    <row r="16" spans="2:143" ht="11.25" customHeight="1" x14ac:dyDescent="0.2">
      <c r="B16" s="620" t="s">
        <v>251</v>
      </c>
      <c r="C16" s="621"/>
      <c r="D16" s="621"/>
      <c r="E16" s="621"/>
      <c r="F16" s="621"/>
      <c r="G16" s="621"/>
      <c r="H16" s="621"/>
      <c r="I16" s="621"/>
      <c r="J16" s="621"/>
      <c r="K16" s="621"/>
      <c r="L16" s="621"/>
      <c r="M16" s="621"/>
      <c r="N16" s="621"/>
      <c r="O16" s="621"/>
      <c r="P16" s="621"/>
      <c r="Q16" s="622"/>
      <c r="R16" s="623">
        <v>13265</v>
      </c>
      <c r="S16" s="624"/>
      <c r="T16" s="624"/>
      <c r="U16" s="624"/>
      <c r="V16" s="624"/>
      <c r="W16" s="624"/>
      <c r="X16" s="624"/>
      <c r="Y16" s="625"/>
      <c r="Z16" s="626">
        <v>0.1</v>
      </c>
      <c r="AA16" s="626"/>
      <c r="AB16" s="626"/>
      <c r="AC16" s="626"/>
      <c r="AD16" s="627">
        <v>13265</v>
      </c>
      <c r="AE16" s="627"/>
      <c r="AF16" s="627"/>
      <c r="AG16" s="627"/>
      <c r="AH16" s="627"/>
      <c r="AI16" s="627"/>
      <c r="AJ16" s="627"/>
      <c r="AK16" s="627"/>
      <c r="AL16" s="628">
        <v>0.2</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306312</v>
      </c>
      <c r="CS16" s="624"/>
      <c r="CT16" s="624"/>
      <c r="CU16" s="624"/>
      <c r="CV16" s="624"/>
      <c r="CW16" s="624"/>
      <c r="CX16" s="624"/>
      <c r="CY16" s="625"/>
      <c r="CZ16" s="626">
        <v>2.4</v>
      </c>
      <c r="DA16" s="626"/>
      <c r="DB16" s="626"/>
      <c r="DC16" s="626"/>
      <c r="DD16" s="632" t="s">
        <v>122</v>
      </c>
      <c r="DE16" s="624"/>
      <c r="DF16" s="624"/>
      <c r="DG16" s="624"/>
      <c r="DH16" s="624"/>
      <c r="DI16" s="624"/>
      <c r="DJ16" s="624"/>
      <c r="DK16" s="624"/>
      <c r="DL16" s="624"/>
      <c r="DM16" s="624"/>
      <c r="DN16" s="624"/>
      <c r="DO16" s="624"/>
      <c r="DP16" s="625"/>
      <c r="DQ16" s="632">
        <v>31803</v>
      </c>
      <c r="DR16" s="624"/>
      <c r="DS16" s="624"/>
      <c r="DT16" s="624"/>
      <c r="DU16" s="624"/>
      <c r="DV16" s="624"/>
      <c r="DW16" s="624"/>
      <c r="DX16" s="624"/>
      <c r="DY16" s="624"/>
      <c r="DZ16" s="624"/>
      <c r="EA16" s="624"/>
      <c r="EB16" s="624"/>
      <c r="EC16" s="633"/>
    </row>
    <row r="17" spans="2:133" ht="11.25" customHeight="1" x14ac:dyDescent="0.2">
      <c r="B17" s="620" t="s">
        <v>254</v>
      </c>
      <c r="C17" s="621"/>
      <c r="D17" s="621"/>
      <c r="E17" s="621"/>
      <c r="F17" s="621"/>
      <c r="G17" s="621"/>
      <c r="H17" s="621"/>
      <c r="I17" s="621"/>
      <c r="J17" s="621"/>
      <c r="K17" s="621"/>
      <c r="L17" s="621"/>
      <c r="M17" s="621"/>
      <c r="N17" s="621"/>
      <c r="O17" s="621"/>
      <c r="P17" s="621"/>
      <c r="Q17" s="622"/>
      <c r="R17" s="623">
        <v>22429</v>
      </c>
      <c r="S17" s="624"/>
      <c r="T17" s="624"/>
      <c r="U17" s="624"/>
      <c r="V17" s="624"/>
      <c r="W17" s="624"/>
      <c r="X17" s="624"/>
      <c r="Y17" s="625"/>
      <c r="Z17" s="626">
        <v>0.2</v>
      </c>
      <c r="AA17" s="626"/>
      <c r="AB17" s="626"/>
      <c r="AC17" s="626"/>
      <c r="AD17" s="627">
        <v>22429</v>
      </c>
      <c r="AE17" s="627"/>
      <c r="AF17" s="627"/>
      <c r="AG17" s="627"/>
      <c r="AH17" s="627"/>
      <c r="AI17" s="627"/>
      <c r="AJ17" s="627"/>
      <c r="AK17" s="627"/>
      <c r="AL17" s="628">
        <v>0.3</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1168340</v>
      </c>
      <c r="CS17" s="624"/>
      <c r="CT17" s="624"/>
      <c r="CU17" s="624"/>
      <c r="CV17" s="624"/>
      <c r="CW17" s="624"/>
      <c r="CX17" s="624"/>
      <c r="CY17" s="625"/>
      <c r="CZ17" s="626">
        <v>9.1</v>
      </c>
      <c r="DA17" s="626"/>
      <c r="DB17" s="626"/>
      <c r="DC17" s="626"/>
      <c r="DD17" s="632" t="s">
        <v>122</v>
      </c>
      <c r="DE17" s="624"/>
      <c r="DF17" s="624"/>
      <c r="DG17" s="624"/>
      <c r="DH17" s="624"/>
      <c r="DI17" s="624"/>
      <c r="DJ17" s="624"/>
      <c r="DK17" s="624"/>
      <c r="DL17" s="624"/>
      <c r="DM17" s="624"/>
      <c r="DN17" s="624"/>
      <c r="DO17" s="624"/>
      <c r="DP17" s="625"/>
      <c r="DQ17" s="632">
        <v>1152248</v>
      </c>
      <c r="DR17" s="624"/>
      <c r="DS17" s="624"/>
      <c r="DT17" s="624"/>
      <c r="DU17" s="624"/>
      <c r="DV17" s="624"/>
      <c r="DW17" s="624"/>
      <c r="DX17" s="624"/>
      <c r="DY17" s="624"/>
      <c r="DZ17" s="624"/>
      <c r="EA17" s="624"/>
      <c r="EB17" s="624"/>
      <c r="EC17" s="633"/>
    </row>
    <row r="18" spans="2:133" ht="11.25" customHeight="1" x14ac:dyDescent="0.2">
      <c r="B18" s="620" t="s">
        <v>257</v>
      </c>
      <c r="C18" s="621"/>
      <c r="D18" s="621"/>
      <c r="E18" s="621"/>
      <c r="F18" s="621"/>
      <c r="G18" s="621"/>
      <c r="H18" s="621"/>
      <c r="I18" s="621"/>
      <c r="J18" s="621"/>
      <c r="K18" s="621"/>
      <c r="L18" s="621"/>
      <c r="M18" s="621"/>
      <c r="N18" s="621"/>
      <c r="O18" s="621"/>
      <c r="P18" s="621"/>
      <c r="Q18" s="622"/>
      <c r="R18" s="623">
        <v>14385</v>
      </c>
      <c r="S18" s="624"/>
      <c r="T18" s="624"/>
      <c r="U18" s="624"/>
      <c r="V18" s="624"/>
      <c r="W18" s="624"/>
      <c r="X18" s="624"/>
      <c r="Y18" s="625"/>
      <c r="Z18" s="626">
        <v>0.1</v>
      </c>
      <c r="AA18" s="626"/>
      <c r="AB18" s="626"/>
      <c r="AC18" s="626"/>
      <c r="AD18" s="627">
        <v>14385</v>
      </c>
      <c r="AE18" s="627"/>
      <c r="AF18" s="627"/>
      <c r="AG18" s="627"/>
      <c r="AH18" s="627"/>
      <c r="AI18" s="627"/>
      <c r="AJ18" s="627"/>
      <c r="AK18" s="627"/>
      <c r="AL18" s="628">
        <v>0.2</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260</v>
      </c>
      <c r="C19" s="621"/>
      <c r="D19" s="621"/>
      <c r="E19" s="621"/>
      <c r="F19" s="621"/>
      <c r="G19" s="621"/>
      <c r="H19" s="621"/>
      <c r="I19" s="621"/>
      <c r="J19" s="621"/>
      <c r="K19" s="621"/>
      <c r="L19" s="621"/>
      <c r="M19" s="621"/>
      <c r="N19" s="621"/>
      <c r="O19" s="621"/>
      <c r="P19" s="621"/>
      <c r="Q19" s="622"/>
      <c r="R19" s="623">
        <v>6895</v>
      </c>
      <c r="S19" s="624"/>
      <c r="T19" s="624"/>
      <c r="U19" s="624"/>
      <c r="V19" s="624"/>
      <c r="W19" s="624"/>
      <c r="X19" s="624"/>
      <c r="Y19" s="625"/>
      <c r="Z19" s="626">
        <v>0</v>
      </c>
      <c r="AA19" s="626"/>
      <c r="AB19" s="626"/>
      <c r="AC19" s="626"/>
      <c r="AD19" s="627">
        <v>6895</v>
      </c>
      <c r="AE19" s="627"/>
      <c r="AF19" s="627"/>
      <c r="AG19" s="627"/>
      <c r="AH19" s="627"/>
      <c r="AI19" s="627"/>
      <c r="AJ19" s="627"/>
      <c r="AK19" s="627"/>
      <c r="AL19" s="628">
        <v>0.1</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263</v>
      </c>
      <c r="C20" s="637"/>
      <c r="D20" s="637"/>
      <c r="E20" s="637"/>
      <c r="F20" s="637"/>
      <c r="G20" s="637"/>
      <c r="H20" s="637"/>
      <c r="I20" s="637"/>
      <c r="J20" s="637"/>
      <c r="K20" s="637"/>
      <c r="L20" s="637"/>
      <c r="M20" s="637"/>
      <c r="N20" s="637"/>
      <c r="O20" s="637"/>
      <c r="P20" s="637"/>
      <c r="Q20" s="638"/>
      <c r="R20" s="623">
        <v>7490</v>
      </c>
      <c r="S20" s="624"/>
      <c r="T20" s="624"/>
      <c r="U20" s="624"/>
      <c r="V20" s="624"/>
      <c r="W20" s="624"/>
      <c r="X20" s="624"/>
      <c r="Y20" s="625"/>
      <c r="Z20" s="626">
        <v>0.1</v>
      </c>
      <c r="AA20" s="626"/>
      <c r="AB20" s="626"/>
      <c r="AC20" s="626"/>
      <c r="AD20" s="627">
        <v>7490</v>
      </c>
      <c r="AE20" s="627"/>
      <c r="AF20" s="627"/>
      <c r="AG20" s="627"/>
      <c r="AH20" s="627"/>
      <c r="AI20" s="627"/>
      <c r="AJ20" s="627"/>
      <c r="AK20" s="627"/>
      <c r="AL20" s="628">
        <v>0.1</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12812391</v>
      </c>
      <c r="CS20" s="624"/>
      <c r="CT20" s="624"/>
      <c r="CU20" s="624"/>
      <c r="CV20" s="624"/>
      <c r="CW20" s="624"/>
      <c r="CX20" s="624"/>
      <c r="CY20" s="625"/>
      <c r="CZ20" s="626">
        <v>100</v>
      </c>
      <c r="DA20" s="626"/>
      <c r="DB20" s="626"/>
      <c r="DC20" s="626"/>
      <c r="DD20" s="632">
        <v>1794384</v>
      </c>
      <c r="DE20" s="624"/>
      <c r="DF20" s="624"/>
      <c r="DG20" s="624"/>
      <c r="DH20" s="624"/>
      <c r="DI20" s="624"/>
      <c r="DJ20" s="624"/>
      <c r="DK20" s="624"/>
      <c r="DL20" s="624"/>
      <c r="DM20" s="624"/>
      <c r="DN20" s="624"/>
      <c r="DO20" s="624"/>
      <c r="DP20" s="625"/>
      <c r="DQ20" s="632">
        <v>7717331</v>
      </c>
      <c r="DR20" s="624"/>
      <c r="DS20" s="624"/>
      <c r="DT20" s="624"/>
      <c r="DU20" s="624"/>
      <c r="DV20" s="624"/>
      <c r="DW20" s="624"/>
      <c r="DX20" s="624"/>
      <c r="DY20" s="624"/>
      <c r="DZ20" s="624"/>
      <c r="EA20" s="624"/>
      <c r="EB20" s="624"/>
      <c r="EC20" s="633"/>
    </row>
    <row r="21" spans="2:133" ht="11.25" customHeight="1" x14ac:dyDescent="0.2">
      <c r="B21" s="620" t="s">
        <v>266</v>
      </c>
      <c r="C21" s="621"/>
      <c r="D21" s="621"/>
      <c r="E21" s="621"/>
      <c r="F21" s="621"/>
      <c r="G21" s="621"/>
      <c r="H21" s="621"/>
      <c r="I21" s="621"/>
      <c r="J21" s="621"/>
      <c r="K21" s="621"/>
      <c r="L21" s="621"/>
      <c r="M21" s="621"/>
      <c r="N21" s="621"/>
      <c r="O21" s="621"/>
      <c r="P21" s="621"/>
      <c r="Q21" s="622"/>
      <c r="R21" s="623">
        <v>5151376</v>
      </c>
      <c r="S21" s="624"/>
      <c r="T21" s="624"/>
      <c r="U21" s="624"/>
      <c r="V21" s="624"/>
      <c r="W21" s="624"/>
      <c r="X21" s="624"/>
      <c r="Y21" s="625"/>
      <c r="Z21" s="626">
        <v>36.700000000000003</v>
      </c>
      <c r="AA21" s="626"/>
      <c r="AB21" s="626"/>
      <c r="AC21" s="626"/>
      <c r="AD21" s="627">
        <v>4725475</v>
      </c>
      <c r="AE21" s="627"/>
      <c r="AF21" s="627"/>
      <c r="AG21" s="627"/>
      <c r="AH21" s="627"/>
      <c r="AI21" s="627"/>
      <c r="AJ21" s="627"/>
      <c r="AK21" s="627"/>
      <c r="AL21" s="628">
        <v>71.099999999999994</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268</v>
      </c>
      <c r="C22" s="621"/>
      <c r="D22" s="621"/>
      <c r="E22" s="621"/>
      <c r="F22" s="621"/>
      <c r="G22" s="621"/>
      <c r="H22" s="621"/>
      <c r="I22" s="621"/>
      <c r="J22" s="621"/>
      <c r="K22" s="621"/>
      <c r="L22" s="621"/>
      <c r="M22" s="621"/>
      <c r="N22" s="621"/>
      <c r="O22" s="621"/>
      <c r="P22" s="621"/>
      <c r="Q22" s="622"/>
      <c r="R22" s="623">
        <v>4725475</v>
      </c>
      <c r="S22" s="624"/>
      <c r="T22" s="624"/>
      <c r="U22" s="624"/>
      <c r="V22" s="624"/>
      <c r="W22" s="624"/>
      <c r="X22" s="624"/>
      <c r="Y22" s="625"/>
      <c r="Z22" s="626">
        <v>33.700000000000003</v>
      </c>
      <c r="AA22" s="626"/>
      <c r="AB22" s="626"/>
      <c r="AC22" s="626"/>
      <c r="AD22" s="627">
        <v>4725475</v>
      </c>
      <c r="AE22" s="627"/>
      <c r="AF22" s="627"/>
      <c r="AG22" s="627"/>
      <c r="AH22" s="627"/>
      <c r="AI22" s="627"/>
      <c r="AJ22" s="627"/>
      <c r="AK22" s="627"/>
      <c r="AL22" s="628">
        <v>71.099999999999994</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271</v>
      </c>
      <c r="C23" s="621"/>
      <c r="D23" s="621"/>
      <c r="E23" s="621"/>
      <c r="F23" s="621"/>
      <c r="G23" s="621"/>
      <c r="H23" s="621"/>
      <c r="I23" s="621"/>
      <c r="J23" s="621"/>
      <c r="K23" s="621"/>
      <c r="L23" s="621"/>
      <c r="M23" s="621"/>
      <c r="N23" s="621"/>
      <c r="O23" s="621"/>
      <c r="P23" s="621"/>
      <c r="Q23" s="622"/>
      <c r="R23" s="623">
        <v>425901</v>
      </c>
      <c r="S23" s="624"/>
      <c r="T23" s="624"/>
      <c r="U23" s="624"/>
      <c r="V23" s="624"/>
      <c r="W23" s="624"/>
      <c r="X23" s="624"/>
      <c r="Y23" s="625"/>
      <c r="Z23" s="626">
        <v>3</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2">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4849794</v>
      </c>
      <c r="CS24" s="613"/>
      <c r="CT24" s="613"/>
      <c r="CU24" s="613"/>
      <c r="CV24" s="613"/>
      <c r="CW24" s="613"/>
      <c r="CX24" s="613"/>
      <c r="CY24" s="614"/>
      <c r="CZ24" s="617">
        <v>37.9</v>
      </c>
      <c r="DA24" s="618"/>
      <c r="DB24" s="618"/>
      <c r="DC24" s="634"/>
      <c r="DD24" s="655">
        <v>3177907</v>
      </c>
      <c r="DE24" s="613"/>
      <c r="DF24" s="613"/>
      <c r="DG24" s="613"/>
      <c r="DH24" s="613"/>
      <c r="DI24" s="613"/>
      <c r="DJ24" s="613"/>
      <c r="DK24" s="614"/>
      <c r="DL24" s="655">
        <v>2931811</v>
      </c>
      <c r="DM24" s="613"/>
      <c r="DN24" s="613"/>
      <c r="DO24" s="613"/>
      <c r="DP24" s="613"/>
      <c r="DQ24" s="613"/>
      <c r="DR24" s="613"/>
      <c r="DS24" s="613"/>
      <c r="DT24" s="613"/>
      <c r="DU24" s="613"/>
      <c r="DV24" s="614"/>
      <c r="DW24" s="617">
        <v>43.9</v>
      </c>
      <c r="DX24" s="618"/>
      <c r="DY24" s="618"/>
      <c r="DZ24" s="618"/>
      <c r="EA24" s="618"/>
      <c r="EB24" s="618"/>
      <c r="EC24" s="619"/>
    </row>
    <row r="25" spans="2:133" ht="11.25" customHeight="1" x14ac:dyDescent="0.2">
      <c r="B25" s="620" t="s">
        <v>281</v>
      </c>
      <c r="C25" s="621"/>
      <c r="D25" s="621"/>
      <c r="E25" s="621"/>
      <c r="F25" s="621"/>
      <c r="G25" s="621"/>
      <c r="H25" s="621"/>
      <c r="I25" s="621"/>
      <c r="J25" s="621"/>
      <c r="K25" s="621"/>
      <c r="L25" s="621"/>
      <c r="M25" s="621"/>
      <c r="N25" s="621"/>
      <c r="O25" s="621"/>
      <c r="P25" s="621"/>
      <c r="Q25" s="622"/>
      <c r="R25" s="623">
        <v>7003853</v>
      </c>
      <c r="S25" s="624"/>
      <c r="T25" s="624"/>
      <c r="U25" s="624"/>
      <c r="V25" s="624"/>
      <c r="W25" s="624"/>
      <c r="X25" s="624"/>
      <c r="Y25" s="625"/>
      <c r="Z25" s="626">
        <v>49.9</v>
      </c>
      <c r="AA25" s="626"/>
      <c r="AB25" s="626"/>
      <c r="AC25" s="626"/>
      <c r="AD25" s="627">
        <v>6577952</v>
      </c>
      <c r="AE25" s="627"/>
      <c r="AF25" s="627"/>
      <c r="AG25" s="627"/>
      <c r="AH25" s="627"/>
      <c r="AI25" s="627"/>
      <c r="AJ25" s="627"/>
      <c r="AK25" s="627"/>
      <c r="AL25" s="628">
        <v>99</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1575544</v>
      </c>
      <c r="CS25" s="656"/>
      <c r="CT25" s="656"/>
      <c r="CU25" s="656"/>
      <c r="CV25" s="656"/>
      <c r="CW25" s="656"/>
      <c r="CX25" s="656"/>
      <c r="CY25" s="657"/>
      <c r="CZ25" s="628">
        <v>12.3</v>
      </c>
      <c r="DA25" s="653"/>
      <c r="DB25" s="653"/>
      <c r="DC25" s="658"/>
      <c r="DD25" s="632">
        <v>1316771</v>
      </c>
      <c r="DE25" s="656"/>
      <c r="DF25" s="656"/>
      <c r="DG25" s="656"/>
      <c r="DH25" s="656"/>
      <c r="DI25" s="656"/>
      <c r="DJ25" s="656"/>
      <c r="DK25" s="657"/>
      <c r="DL25" s="632">
        <v>1299119</v>
      </c>
      <c r="DM25" s="656"/>
      <c r="DN25" s="656"/>
      <c r="DO25" s="656"/>
      <c r="DP25" s="656"/>
      <c r="DQ25" s="656"/>
      <c r="DR25" s="656"/>
      <c r="DS25" s="656"/>
      <c r="DT25" s="656"/>
      <c r="DU25" s="656"/>
      <c r="DV25" s="657"/>
      <c r="DW25" s="628">
        <v>19.5</v>
      </c>
      <c r="DX25" s="653"/>
      <c r="DY25" s="653"/>
      <c r="DZ25" s="653"/>
      <c r="EA25" s="653"/>
      <c r="EB25" s="653"/>
      <c r="EC25" s="654"/>
    </row>
    <row r="26" spans="2:133" ht="11.25" customHeight="1" x14ac:dyDescent="0.2">
      <c r="B26" s="620" t="s">
        <v>284</v>
      </c>
      <c r="C26" s="621"/>
      <c r="D26" s="621"/>
      <c r="E26" s="621"/>
      <c r="F26" s="621"/>
      <c r="G26" s="621"/>
      <c r="H26" s="621"/>
      <c r="I26" s="621"/>
      <c r="J26" s="621"/>
      <c r="K26" s="621"/>
      <c r="L26" s="621"/>
      <c r="M26" s="621"/>
      <c r="N26" s="621"/>
      <c r="O26" s="621"/>
      <c r="P26" s="621"/>
      <c r="Q26" s="622"/>
      <c r="R26" s="623">
        <v>1093</v>
      </c>
      <c r="S26" s="624"/>
      <c r="T26" s="624"/>
      <c r="U26" s="624"/>
      <c r="V26" s="624"/>
      <c r="W26" s="624"/>
      <c r="X26" s="624"/>
      <c r="Y26" s="625"/>
      <c r="Z26" s="626">
        <v>0</v>
      </c>
      <c r="AA26" s="626"/>
      <c r="AB26" s="626"/>
      <c r="AC26" s="626"/>
      <c r="AD26" s="627">
        <v>1093</v>
      </c>
      <c r="AE26" s="627"/>
      <c r="AF26" s="627"/>
      <c r="AG26" s="627"/>
      <c r="AH26" s="627"/>
      <c r="AI26" s="627"/>
      <c r="AJ26" s="627"/>
      <c r="AK26" s="627"/>
      <c r="AL26" s="628">
        <v>0</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957355</v>
      </c>
      <c r="CS26" s="624"/>
      <c r="CT26" s="624"/>
      <c r="CU26" s="624"/>
      <c r="CV26" s="624"/>
      <c r="CW26" s="624"/>
      <c r="CX26" s="624"/>
      <c r="CY26" s="625"/>
      <c r="CZ26" s="628">
        <v>7.5</v>
      </c>
      <c r="DA26" s="653"/>
      <c r="DB26" s="653"/>
      <c r="DC26" s="658"/>
      <c r="DD26" s="632">
        <v>757311</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287</v>
      </c>
      <c r="C27" s="621"/>
      <c r="D27" s="621"/>
      <c r="E27" s="621"/>
      <c r="F27" s="621"/>
      <c r="G27" s="621"/>
      <c r="H27" s="621"/>
      <c r="I27" s="621"/>
      <c r="J27" s="621"/>
      <c r="K27" s="621"/>
      <c r="L27" s="621"/>
      <c r="M27" s="621"/>
      <c r="N27" s="621"/>
      <c r="O27" s="621"/>
      <c r="P27" s="621"/>
      <c r="Q27" s="622"/>
      <c r="R27" s="623">
        <v>142474</v>
      </c>
      <c r="S27" s="624"/>
      <c r="T27" s="624"/>
      <c r="U27" s="624"/>
      <c r="V27" s="624"/>
      <c r="W27" s="624"/>
      <c r="X27" s="624"/>
      <c r="Y27" s="625"/>
      <c r="Z27" s="626">
        <v>1</v>
      </c>
      <c r="AA27" s="626"/>
      <c r="AB27" s="626"/>
      <c r="AC27" s="626"/>
      <c r="AD27" s="627">
        <v>34323</v>
      </c>
      <c r="AE27" s="627"/>
      <c r="AF27" s="627"/>
      <c r="AG27" s="627"/>
      <c r="AH27" s="627"/>
      <c r="AI27" s="627"/>
      <c r="AJ27" s="627"/>
      <c r="AK27" s="627"/>
      <c r="AL27" s="628">
        <v>0.5</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1293654</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2105910</v>
      </c>
      <c r="CS27" s="656"/>
      <c r="CT27" s="656"/>
      <c r="CU27" s="656"/>
      <c r="CV27" s="656"/>
      <c r="CW27" s="656"/>
      <c r="CX27" s="656"/>
      <c r="CY27" s="657"/>
      <c r="CZ27" s="628">
        <v>16.399999999999999</v>
      </c>
      <c r="DA27" s="653"/>
      <c r="DB27" s="653"/>
      <c r="DC27" s="658"/>
      <c r="DD27" s="632">
        <v>708888</v>
      </c>
      <c r="DE27" s="656"/>
      <c r="DF27" s="656"/>
      <c r="DG27" s="656"/>
      <c r="DH27" s="656"/>
      <c r="DI27" s="656"/>
      <c r="DJ27" s="656"/>
      <c r="DK27" s="657"/>
      <c r="DL27" s="632">
        <v>480444</v>
      </c>
      <c r="DM27" s="656"/>
      <c r="DN27" s="656"/>
      <c r="DO27" s="656"/>
      <c r="DP27" s="656"/>
      <c r="DQ27" s="656"/>
      <c r="DR27" s="656"/>
      <c r="DS27" s="656"/>
      <c r="DT27" s="656"/>
      <c r="DU27" s="656"/>
      <c r="DV27" s="657"/>
      <c r="DW27" s="628">
        <v>7.2</v>
      </c>
      <c r="DX27" s="653"/>
      <c r="DY27" s="653"/>
      <c r="DZ27" s="653"/>
      <c r="EA27" s="653"/>
      <c r="EB27" s="653"/>
      <c r="EC27" s="654"/>
    </row>
    <row r="28" spans="2:133" ht="11.25" customHeight="1" x14ac:dyDescent="0.2">
      <c r="B28" s="620" t="s">
        <v>290</v>
      </c>
      <c r="C28" s="621"/>
      <c r="D28" s="621"/>
      <c r="E28" s="621"/>
      <c r="F28" s="621"/>
      <c r="G28" s="621"/>
      <c r="H28" s="621"/>
      <c r="I28" s="621"/>
      <c r="J28" s="621"/>
      <c r="K28" s="621"/>
      <c r="L28" s="621"/>
      <c r="M28" s="621"/>
      <c r="N28" s="621"/>
      <c r="O28" s="621"/>
      <c r="P28" s="621"/>
      <c r="Q28" s="622"/>
      <c r="R28" s="623">
        <v>99611</v>
      </c>
      <c r="S28" s="624"/>
      <c r="T28" s="624"/>
      <c r="U28" s="624"/>
      <c r="V28" s="624"/>
      <c r="W28" s="624"/>
      <c r="X28" s="624"/>
      <c r="Y28" s="625"/>
      <c r="Z28" s="626">
        <v>0.7</v>
      </c>
      <c r="AA28" s="626"/>
      <c r="AB28" s="626"/>
      <c r="AC28" s="626"/>
      <c r="AD28" s="627">
        <v>209</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1168340</v>
      </c>
      <c r="CS28" s="624"/>
      <c r="CT28" s="624"/>
      <c r="CU28" s="624"/>
      <c r="CV28" s="624"/>
      <c r="CW28" s="624"/>
      <c r="CX28" s="624"/>
      <c r="CY28" s="625"/>
      <c r="CZ28" s="628">
        <v>9.1</v>
      </c>
      <c r="DA28" s="653"/>
      <c r="DB28" s="653"/>
      <c r="DC28" s="658"/>
      <c r="DD28" s="632">
        <v>1152248</v>
      </c>
      <c r="DE28" s="624"/>
      <c r="DF28" s="624"/>
      <c r="DG28" s="624"/>
      <c r="DH28" s="624"/>
      <c r="DI28" s="624"/>
      <c r="DJ28" s="624"/>
      <c r="DK28" s="625"/>
      <c r="DL28" s="632">
        <v>1152248</v>
      </c>
      <c r="DM28" s="624"/>
      <c r="DN28" s="624"/>
      <c r="DO28" s="624"/>
      <c r="DP28" s="624"/>
      <c r="DQ28" s="624"/>
      <c r="DR28" s="624"/>
      <c r="DS28" s="624"/>
      <c r="DT28" s="624"/>
      <c r="DU28" s="624"/>
      <c r="DV28" s="625"/>
      <c r="DW28" s="628">
        <v>17.3</v>
      </c>
      <c r="DX28" s="653"/>
      <c r="DY28" s="653"/>
      <c r="DZ28" s="653"/>
      <c r="EA28" s="653"/>
      <c r="EB28" s="653"/>
      <c r="EC28" s="654"/>
    </row>
    <row r="29" spans="2:133" ht="11.25" customHeight="1" x14ac:dyDescent="0.2">
      <c r="B29" s="620" t="s">
        <v>292</v>
      </c>
      <c r="C29" s="621"/>
      <c r="D29" s="621"/>
      <c r="E29" s="621"/>
      <c r="F29" s="621"/>
      <c r="G29" s="621"/>
      <c r="H29" s="621"/>
      <c r="I29" s="621"/>
      <c r="J29" s="621"/>
      <c r="K29" s="621"/>
      <c r="L29" s="621"/>
      <c r="M29" s="621"/>
      <c r="N29" s="621"/>
      <c r="O29" s="621"/>
      <c r="P29" s="621"/>
      <c r="Q29" s="622"/>
      <c r="R29" s="623">
        <v>9333</v>
      </c>
      <c r="S29" s="624"/>
      <c r="T29" s="624"/>
      <c r="U29" s="624"/>
      <c r="V29" s="624"/>
      <c r="W29" s="624"/>
      <c r="X29" s="624"/>
      <c r="Y29" s="625"/>
      <c r="Z29" s="626">
        <v>0.1</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66</v>
      </c>
      <c r="CG29" s="621"/>
      <c r="CH29" s="621"/>
      <c r="CI29" s="621"/>
      <c r="CJ29" s="621"/>
      <c r="CK29" s="621"/>
      <c r="CL29" s="621"/>
      <c r="CM29" s="621"/>
      <c r="CN29" s="621"/>
      <c r="CO29" s="621"/>
      <c r="CP29" s="621"/>
      <c r="CQ29" s="622"/>
      <c r="CR29" s="623">
        <v>1168340</v>
      </c>
      <c r="CS29" s="656"/>
      <c r="CT29" s="656"/>
      <c r="CU29" s="656"/>
      <c r="CV29" s="656"/>
      <c r="CW29" s="656"/>
      <c r="CX29" s="656"/>
      <c r="CY29" s="657"/>
      <c r="CZ29" s="628">
        <v>9.1</v>
      </c>
      <c r="DA29" s="653"/>
      <c r="DB29" s="653"/>
      <c r="DC29" s="658"/>
      <c r="DD29" s="632">
        <v>1152248</v>
      </c>
      <c r="DE29" s="656"/>
      <c r="DF29" s="656"/>
      <c r="DG29" s="656"/>
      <c r="DH29" s="656"/>
      <c r="DI29" s="656"/>
      <c r="DJ29" s="656"/>
      <c r="DK29" s="657"/>
      <c r="DL29" s="632">
        <v>1152248</v>
      </c>
      <c r="DM29" s="656"/>
      <c r="DN29" s="656"/>
      <c r="DO29" s="656"/>
      <c r="DP29" s="656"/>
      <c r="DQ29" s="656"/>
      <c r="DR29" s="656"/>
      <c r="DS29" s="656"/>
      <c r="DT29" s="656"/>
      <c r="DU29" s="656"/>
      <c r="DV29" s="657"/>
      <c r="DW29" s="628">
        <v>17.3</v>
      </c>
      <c r="DX29" s="653"/>
      <c r="DY29" s="653"/>
      <c r="DZ29" s="653"/>
      <c r="EA29" s="653"/>
      <c r="EB29" s="653"/>
      <c r="EC29" s="654"/>
    </row>
    <row r="30" spans="2:133" ht="11.25" customHeight="1" x14ac:dyDescent="0.2">
      <c r="B30" s="620" t="s">
        <v>294</v>
      </c>
      <c r="C30" s="621"/>
      <c r="D30" s="621"/>
      <c r="E30" s="621"/>
      <c r="F30" s="621"/>
      <c r="G30" s="621"/>
      <c r="H30" s="621"/>
      <c r="I30" s="621"/>
      <c r="J30" s="621"/>
      <c r="K30" s="621"/>
      <c r="L30" s="621"/>
      <c r="M30" s="621"/>
      <c r="N30" s="621"/>
      <c r="O30" s="621"/>
      <c r="P30" s="621"/>
      <c r="Q30" s="622"/>
      <c r="R30" s="623">
        <v>2019902</v>
      </c>
      <c r="S30" s="624"/>
      <c r="T30" s="624"/>
      <c r="U30" s="624"/>
      <c r="V30" s="624"/>
      <c r="W30" s="624"/>
      <c r="X30" s="624"/>
      <c r="Y30" s="625"/>
      <c r="Z30" s="626">
        <v>14.4</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1125074</v>
      </c>
      <c r="CS30" s="624"/>
      <c r="CT30" s="624"/>
      <c r="CU30" s="624"/>
      <c r="CV30" s="624"/>
      <c r="CW30" s="624"/>
      <c r="CX30" s="624"/>
      <c r="CY30" s="625"/>
      <c r="CZ30" s="628">
        <v>8.8000000000000007</v>
      </c>
      <c r="DA30" s="653"/>
      <c r="DB30" s="653"/>
      <c r="DC30" s="658"/>
      <c r="DD30" s="632">
        <v>1108982</v>
      </c>
      <c r="DE30" s="624"/>
      <c r="DF30" s="624"/>
      <c r="DG30" s="624"/>
      <c r="DH30" s="624"/>
      <c r="DI30" s="624"/>
      <c r="DJ30" s="624"/>
      <c r="DK30" s="625"/>
      <c r="DL30" s="632">
        <v>1108982</v>
      </c>
      <c r="DM30" s="624"/>
      <c r="DN30" s="624"/>
      <c r="DO30" s="624"/>
      <c r="DP30" s="624"/>
      <c r="DQ30" s="624"/>
      <c r="DR30" s="624"/>
      <c r="DS30" s="624"/>
      <c r="DT30" s="624"/>
      <c r="DU30" s="624"/>
      <c r="DV30" s="625"/>
      <c r="DW30" s="628">
        <v>16.600000000000001</v>
      </c>
      <c r="DX30" s="653"/>
      <c r="DY30" s="653"/>
      <c r="DZ30" s="653"/>
      <c r="EA30" s="653"/>
      <c r="EB30" s="653"/>
      <c r="EC30" s="654"/>
    </row>
    <row r="31" spans="2:133" ht="11.25" customHeight="1" x14ac:dyDescent="0.2">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299</v>
      </c>
      <c r="AQ31" s="672"/>
      <c r="AR31" s="672"/>
      <c r="AS31" s="672"/>
      <c r="AT31" s="677" t="s">
        <v>300</v>
      </c>
      <c r="AU31" s="218"/>
      <c r="AV31" s="218"/>
      <c r="AW31" s="218"/>
      <c r="AX31" s="609" t="s">
        <v>178</v>
      </c>
      <c r="AY31" s="610"/>
      <c r="AZ31" s="610"/>
      <c r="BA31" s="610"/>
      <c r="BB31" s="610"/>
      <c r="BC31" s="610"/>
      <c r="BD31" s="610"/>
      <c r="BE31" s="610"/>
      <c r="BF31" s="611"/>
      <c r="BG31" s="670">
        <v>99.5</v>
      </c>
      <c r="BH31" s="667"/>
      <c r="BI31" s="667"/>
      <c r="BJ31" s="667"/>
      <c r="BK31" s="667"/>
      <c r="BL31" s="667"/>
      <c r="BM31" s="618">
        <v>94.8</v>
      </c>
      <c r="BN31" s="667"/>
      <c r="BO31" s="667"/>
      <c r="BP31" s="667"/>
      <c r="BQ31" s="668"/>
      <c r="BR31" s="670">
        <v>99.6</v>
      </c>
      <c r="BS31" s="667"/>
      <c r="BT31" s="667"/>
      <c r="BU31" s="667"/>
      <c r="BV31" s="667"/>
      <c r="BW31" s="667"/>
      <c r="BX31" s="618">
        <v>94.6</v>
      </c>
      <c r="BY31" s="667"/>
      <c r="BZ31" s="667"/>
      <c r="CA31" s="667"/>
      <c r="CB31" s="668"/>
      <c r="CD31" s="663"/>
      <c r="CE31" s="664"/>
      <c r="CF31" s="620" t="s">
        <v>301</v>
      </c>
      <c r="CG31" s="621"/>
      <c r="CH31" s="621"/>
      <c r="CI31" s="621"/>
      <c r="CJ31" s="621"/>
      <c r="CK31" s="621"/>
      <c r="CL31" s="621"/>
      <c r="CM31" s="621"/>
      <c r="CN31" s="621"/>
      <c r="CO31" s="621"/>
      <c r="CP31" s="621"/>
      <c r="CQ31" s="622"/>
      <c r="CR31" s="623">
        <v>43266</v>
      </c>
      <c r="CS31" s="656"/>
      <c r="CT31" s="656"/>
      <c r="CU31" s="656"/>
      <c r="CV31" s="656"/>
      <c r="CW31" s="656"/>
      <c r="CX31" s="656"/>
      <c r="CY31" s="657"/>
      <c r="CZ31" s="628">
        <v>0.3</v>
      </c>
      <c r="DA31" s="653"/>
      <c r="DB31" s="653"/>
      <c r="DC31" s="658"/>
      <c r="DD31" s="632">
        <v>43266</v>
      </c>
      <c r="DE31" s="656"/>
      <c r="DF31" s="656"/>
      <c r="DG31" s="656"/>
      <c r="DH31" s="656"/>
      <c r="DI31" s="656"/>
      <c r="DJ31" s="656"/>
      <c r="DK31" s="657"/>
      <c r="DL31" s="632">
        <v>43266</v>
      </c>
      <c r="DM31" s="656"/>
      <c r="DN31" s="656"/>
      <c r="DO31" s="656"/>
      <c r="DP31" s="656"/>
      <c r="DQ31" s="656"/>
      <c r="DR31" s="656"/>
      <c r="DS31" s="656"/>
      <c r="DT31" s="656"/>
      <c r="DU31" s="656"/>
      <c r="DV31" s="657"/>
      <c r="DW31" s="628">
        <v>0.6</v>
      </c>
      <c r="DX31" s="653"/>
      <c r="DY31" s="653"/>
      <c r="DZ31" s="653"/>
      <c r="EA31" s="653"/>
      <c r="EB31" s="653"/>
      <c r="EC31" s="654"/>
    </row>
    <row r="32" spans="2:133" ht="11.25" customHeight="1" x14ac:dyDescent="0.2">
      <c r="B32" s="620" t="s">
        <v>302</v>
      </c>
      <c r="C32" s="621"/>
      <c r="D32" s="621"/>
      <c r="E32" s="621"/>
      <c r="F32" s="621"/>
      <c r="G32" s="621"/>
      <c r="H32" s="621"/>
      <c r="I32" s="621"/>
      <c r="J32" s="621"/>
      <c r="K32" s="621"/>
      <c r="L32" s="621"/>
      <c r="M32" s="621"/>
      <c r="N32" s="621"/>
      <c r="O32" s="621"/>
      <c r="P32" s="621"/>
      <c r="Q32" s="622"/>
      <c r="R32" s="623">
        <v>1109789</v>
      </c>
      <c r="S32" s="624"/>
      <c r="T32" s="624"/>
      <c r="U32" s="624"/>
      <c r="V32" s="624"/>
      <c r="W32" s="624"/>
      <c r="X32" s="624"/>
      <c r="Y32" s="625"/>
      <c r="Z32" s="626">
        <v>7.9</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14" t="s">
        <v>303</v>
      </c>
      <c r="AX32" s="620" t="s">
        <v>304</v>
      </c>
      <c r="AY32" s="621"/>
      <c r="AZ32" s="621"/>
      <c r="BA32" s="621"/>
      <c r="BB32" s="621"/>
      <c r="BC32" s="621"/>
      <c r="BD32" s="621"/>
      <c r="BE32" s="621"/>
      <c r="BF32" s="622"/>
      <c r="BG32" s="680">
        <v>99.3</v>
      </c>
      <c r="BH32" s="656"/>
      <c r="BI32" s="656"/>
      <c r="BJ32" s="656"/>
      <c r="BK32" s="656"/>
      <c r="BL32" s="656"/>
      <c r="BM32" s="629">
        <v>98.3</v>
      </c>
      <c r="BN32" s="656"/>
      <c r="BO32" s="656"/>
      <c r="BP32" s="656"/>
      <c r="BQ32" s="669"/>
      <c r="BR32" s="680">
        <v>99.6</v>
      </c>
      <c r="BS32" s="656"/>
      <c r="BT32" s="656"/>
      <c r="BU32" s="656"/>
      <c r="BV32" s="656"/>
      <c r="BW32" s="656"/>
      <c r="BX32" s="629">
        <v>98.4</v>
      </c>
      <c r="BY32" s="656"/>
      <c r="BZ32" s="656"/>
      <c r="CA32" s="656"/>
      <c r="CB32" s="669"/>
      <c r="CD32" s="665"/>
      <c r="CE32" s="666"/>
      <c r="CF32" s="620" t="s">
        <v>305</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2">
      <c r="B33" s="620" t="s">
        <v>306</v>
      </c>
      <c r="C33" s="621"/>
      <c r="D33" s="621"/>
      <c r="E33" s="621"/>
      <c r="F33" s="621"/>
      <c r="G33" s="621"/>
      <c r="H33" s="621"/>
      <c r="I33" s="621"/>
      <c r="J33" s="621"/>
      <c r="K33" s="621"/>
      <c r="L33" s="621"/>
      <c r="M33" s="621"/>
      <c r="N33" s="621"/>
      <c r="O33" s="621"/>
      <c r="P33" s="621"/>
      <c r="Q33" s="622"/>
      <c r="R33" s="623">
        <v>152330</v>
      </c>
      <c r="S33" s="624"/>
      <c r="T33" s="624"/>
      <c r="U33" s="624"/>
      <c r="V33" s="624"/>
      <c r="W33" s="624"/>
      <c r="X33" s="624"/>
      <c r="Y33" s="625"/>
      <c r="Z33" s="626">
        <v>1.1000000000000001</v>
      </c>
      <c r="AA33" s="626"/>
      <c r="AB33" s="626"/>
      <c r="AC33" s="626"/>
      <c r="AD33" s="627">
        <v>31160</v>
      </c>
      <c r="AE33" s="627"/>
      <c r="AF33" s="627"/>
      <c r="AG33" s="627"/>
      <c r="AH33" s="627"/>
      <c r="AI33" s="627"/>
      <c r="AJ33" s="627"/>
      <c r="AK33" s="627"/>
      <c r="AL33" s="628">
        <v>0.5</v>
      </c>
      <c r="AM33" s="629"/>
      <c r="AN33" s="629"/>
      <c r="AO33" s="630"/>
      <c r="AP33" s="675"/>
      <c r="AQ33" s="676"/>
      <c r="AR33" s="676"/>
      <c r="AS33" s="676"/>
      <c r="AT33" s="679"/>
      <c r="AU33" s="219"/>
      <c r="AV33" s="219"/>
      <c r="AW33" s="219"/>
      <c r="AX33" s="644" t="s">
        <v>307</v>
      </c>
      <c r="AY33" s="645"/>
      <c r="AZ33" s="645"/>
      <c r="BA33" s="645"/>
      <c r="BB33" s="645"/>
      <c r="BC33" s="645"/>
      <c r="BD33" s="645"/>
      <c r="BE33" s="645"/>
      <c r="BF33" s="646"/>
      <c r="BG33" s="681">
        <v>99.5</v>
      </c>
      <c r="BH33" s="682"/>
      <c r="BI33" s="682"/>
      <c r="BJ33" s="682"/>
      <c r="BK33" s="682"/>
      <c r="BL33" s="682"/>
      <c r="BM33" s="683">
        <v>90.2</v>
      </c>
      <c r="BN33" s="682"/>
      <c r="BO33" s="682"/>
      <c r="BP33" s="682"/>
      <c r="BQ33" s="684"/>
      <c r="BR33" s="681">
        <v>99.6</v>
      </c>
      <c r="BS33" s="682"/>
      <c r="BT33" s="682"/>
      <c r="BU33" s="682"/>
      <c r="BV33" s="682"/>
      <c r="BW33" s="682"/>
      <c r="BX33" s="683">
        <v>89.9</v>
      </c>
      <c r="BY33" s="682"/>
      <c r="BZ33" s="682"/>
      <c r="CA33" s="682"/>
      <c r="CB33" s="684"/>
      <c r="CD33" s="620" t="s">
        <v>308</v>
      </c>
      <c r="CE33" s="621"/>
      <c r="CF33" s="621"/>
      <c r="CG33" s="621"/>
      <c r="CH33" s="621"/>
      <c r="CI33" s="621"/>
      <c r="CJ33" s="621"/>
      <c r="CK33" s="621"/>
      <c r="CL33" s="621"/>
      <c r="CM33" s="621"/>
      <c r="CN33" s="621"/>
      <c r="CO33" s="621"/>
      <c r="CP33" s="621"/>
      <c r="CQ33" s="622"/>
      <c r="CR33" s="623">
        <v>5861901</v>
      </c>
      <c r="CS33" s="656"/>
      <c r="CT33" s="656"/>
      <c r="CU33" s="656"/>
      <c r="CV33" s="656"/>
      <c r="CW33" s="656"/>
      <c r="CX33" s="656"/>
      <c r="CY33" s="657"/>
      <c r="CZ33" s="628">
        <v>45.8</v>
      </c>
      <c r="DA33" s="653"/>
      <c r="DB33" s="653"/>
      <c r="DC33" s="658"/>
      <c r="DD33" s="632">
        <v>4194012</v>
      </c>
      <c r="DE33" s="656"/>
      <c r="DF33" s="656"/>
      <c r="DG33" s="656"/>
      <c r="DH33" s="656"/>
      <c r="DI33" s="656"/>
      <c r="DJ33" s="656"/>
      <c r="DK33" s="657"/>
      <c r="DL33" s="632">
        <v>2783829</v>
      </c>
      <c r="DM33" s="656"/>
      <c r="DN33" s="656"/>
      <c r="DO33" s="656"/>
      <c r="DP33" s="656"/>
      <c r="DQ33" s="656"/>
      <c r="DR33" s="656"/>
      <c r="DS33" s="656"/>
      <c r="DT33" s="656"/>
      <c r="DU33" s="656"/>
      <c r="DV33" s="657"/>
      <c r="DW33" s="628">
        <v>41.7</v>
      </c>
      <c r="DX33" s="653"/>
      <c r="DY33" s="653"/>
      <c r="DZ33" s="653"/>
      <c r="EA33" s="653"/>
      <c r="EB33" s="653"/>
      <c r="EC33" s="654"/>
    </row>
    <row r="34" spans="2:133" ht="11.25" customHeight="1" x14ac:dyDescent="0.2">
      <c r="B34" s="620" t="s">
        <v>309</v>
      </c>
      <c r="C34" s="621"/>
      <c r="D34" s="621"/>
      <c r="E34" s="621"/>
      <c r="F34" s="621"/>
      <c r="G34" s="621"/>
      <c r="H34" s="621"/>
      <c r="I34" s="621"/>
      <c r="J34" s="621"/>
      <c r="K34" s="621"/>
      <c r="L34" s="621"/>
      <c r="M34" s="621"/>
      <c r="N34" s="621"/>
      <c r="O34" s="621"/>
      <c r="P34" s="621"/>
      <c r="Q34" s="622"/>
      <c r="R34" s="623">
        <v>117523</v>
      </c>
      <c r="S34" s="624"/>
      <c r="T34" s="624"/>
      <c r="U34" s="624"/>
      <c r="V34" s="624"/>
      <c r="W34" s="624"/>
      <c r="X34" s="624"/>
      <c r="Y34" s="625"/>
      <c r="Z34" s="626">
        <v>0.8</v>
      </c>
      <c r="AA34" s="626"/>
      <c r="AB34" s="626"/>
      <c r="AC34" s="626"/>
      <c r="AD34" s="627" t="s">
        <v>122</v>
      </c>
      <c r="AE34" s="627"/>
      <c r="AF34" s="627"/>
      <c r="AG34" s="627"/>
      <c r="AH34" s="627"/>
      <c r="AI34" s="627"/>
      <c r="AJ34" s="627"/>
      <c r="AK34" s="627"/>
      <c r="AL34" s="628" t="s">
        <v>122</v>
      </c>
      <c r="AM34" s="629"/>
      <c r="AN34" s="629"/>
      <c r="AO34" s="630"/>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20" t="s">
        <v>310</v>
      </c>
      <c r="CE34" s="621"/>
      <c r="CF34" s="621"/>
      <c r="CG34" s="621"/>
      <c r="CH34" s="621"/>
      <c r="CI34" s="621"/>
      <c r="CJ34" s="621"/>
      <c r="CK34" s="621"/>
      <c r="CL34" s="621"/>
      <c r="CM34" s="621"/>
      <c r="CN34" s="621"/>
      <c r="CO34" s="621"/>
      <c r="CP34" s="621"/>
      <c r="CQ34" s="622"/>
      <c r="CR34" s="623">
        <v>1767216</v>
      </c>
      <c r="CS34" s="624"/>
      <c r="CT34" s="624"/>
      <c r="CU34" s="624"/>
      <c r="CV34" s="624"/>
      <c r="CW34" s="624"/>
      <c r="CX34" s="624"/>
      <c r="CY34" s="625"/>
      <c r="CZ34" s="628">
        <v>13.8</v>
      </c>
      <c r="DA34" s="653"/>
      <c r="DB34" s="653"/>
      <c r="DC34" s="658"/>
      <c r="DD34" s="632">
        <v>1031554</v>
      </c>
      <c r="DE34" s="624"/>
      <c r="DF34" s="624"/>
      <c r="DG34" s="624"/>
      <c r="DH34" s="624"/>
      <c r="DI34" s="624"/>
      <c r="DJ34" s="624"/>
      <c r="DK34" s="625"/>
      <c r="DL34" s="632">
        <v>846986</v>
      </c>
      <c r="DM34" s="624"/>
      <c r="DN34" s="624"/>
      <c r="DO34" s="624"/>
      <c r="DP34" s="624"/>
      <c r="DQ34" s="624"/>
      <c r="DR34" s="624"/>
      <c r="DS34" s="624"/>
      <c r="DT34" s="624"/>
      <c r="DU34" s="624"/>
      <c r="DV34" s="625"/>
      <c r="DW34" s="628">
        <v>12.7</v>
      </c>
      <c r="DX34" s="653"/>
      <c r="DY34" s="653"/>
      <c r="DZ34" s="653"/>
      <c r="EA34" s="653"/>
      <c r="EB34" s="653"/>
      <c r="EC34" s="654"/>
    </row>
    <row r="35" spans="2:133" ht="11.25" customHeight="1" x14ac:dyDescent="0.2">
      <c r="B35" s="620" t="s">
        <v>311</v>
      </c>
      <c r="C35" s="621"/>
      <c r="D35" s="621"/>
      <c r="E35" s="621"/>
      <c r="F35" s="621"/>
      <c r="G35" s="621"/>
      <c r="H35" s="621"/>
      <c r="I35" s="621"/>
      <c r="J35" s="621"/>
      <c r="K35" s="621"/>
      <c r="L35" s="621"/>
      <c r="M35" s="621"/>
      <c r="N35" s="621"/>
      <c r="O35" s="621"/>
      <c r="P35" s="621"/>
      <c r="Q35" s="622"/>
      <c r="R35" s="623">
        <v>845772</v>
      </c>
      <c r="S35" s="624"/>
      <c r="T35" s="624"/>
      <c r="U35" s="624"/>
      <c r="V35" s="624"/>
      <c r="W35" s="624"/>
      <c r="X35" s="624"/>
      <c r="Y35" s="625"/>
      <c r="Z35" s="626">
        <v>6</v>
      </c>
      <c r="AA35" s="626"/>
      <c r="AB35" s="626"/>
      <c r="AC35" s="626"/>
      <c r="AD35" s="627" t="s">
        <v>122</v>
      </c>
      <c r="AE35" s="627"/>
      <c r="AF35" s="627"/>
      <c r="AG35" s="627"/>
      <c r="AH35" s="627"/>
      <c r="AI35" s="627"/>
      <c r="AJ35" s="627"/>
      <c r="AK35" s="627"/>
      <c r="AL35" s="628" t="s">
        <v>122</v>
      </c>
      <c r="AM35" s="629"/>
      <c r="AN35" s="629"/>
      <c r="AO35" s="630"/>
      <c r="AP35" s="222"/>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104598</v>
      </c>
      <c r="CS35" s="656"/>
      <c r="CT35" s="656"/>
      <c r="CU35" s="656"/>
      <c r="CV35" s="656"/>
      <c r="CW35" s="656"/>
      <c r="CX35" s="656"/>
      <c r="CY35" s="657"/>
      <c r="CZ35" s="628">
        <v>0.8</v>
      </c>
      <c r="DA35" s="653"/>
      <c r="DB35" s="653"/>
      <c r="DC35" s="658"/>
      <c r="DD35" s="632">
        <v>95941</v>
      </c>
      <c r="DE35" s="656"/>
      <c r="DF35" s="656"/>
      <c r="DG35" s="656"/>
      <c r="DH35" s="656"/>
      <c r="DI35" s="656"/>
      <c r="DJ35" s="656"/>
      <c r="DK35" s="657"/>
      <c r="DL35" s="632">
        <v>91239</v>
      </c>
      <c r="DM35" s="656"/>
      <c r="DN35" s="656"/>
      <c r="DO35" s="656"/>
      <c r="DP35" s="656"/>
      <c r="DQ35" s="656"/>
      <c r="DR35" s="656"/>
      <c r="DS35" s="656"/>
      <c r="DT35" s="656"/>
      <c r="DU35" s="656"/>
      <c r="DV35" s="657"/>
      <c r="DW35" s="628">
        <v>1.4</v>
      </c>
      <c r="DX35" s="653"/>
      <c r="DY35" s="653"/>
      <c r="DZ35" s="653"/>
      <c r="EA35" s="653"/>
      <c r="EB35" s="653"/>
      <c r="EC35" s="654"/>
    </row>
    <row r="36" spans="2:133" ht="11.25" customHeight="1" x14ac:dyDescent="0.2">
      <c r="B36" s="620" t="s">
        <v>315</v>
      </c>
      <c r="C36" s="621"/>
      <c r="D36" s="621"/>
      <c r="E36" s="621"/>
      <c r="F36" s="621"/>
      <c r="G36" s="621"/>
      <c r="H36" s="621"/>
      <c r="I36" s="621"/>
      <c r="J36" s="621"/>
      <c r="K36" s="621"/>
      <c r="L36" s="621"/>
      <c r="M36" s="621"/>
      <c r="N36" s="621"/>
      <c r="O36" s="621"/>
      <c r="P36" s="621"/>
      <c r="Q36" s="622"/>
      <c r="R36" s="623">
        <v>967479</v>
      </c>
      <c r="S36" s="624"/>
      <c r="T36" s="624"/>
      <c r="U36" s="624"/>
      <c r="V36" s="624"/>
      <c r="W36" s="624"/>
      <c r="X36" s="624"/>
      <c r="Y36" s="625"/>
      <c r="Z36" s="626">
        <v>6.9</v>
      </c>
      <c r="AA36" s="626"/>
      <c r="AB36" s="626"/>
      <c r="AC36" s="626"/>
      <c r="AD36" s="627" t="s">
        <v>122</v>
      </c>
      <c r="AE36" s="627"/>
      <c r="AF36" s="627"/>
      <c r="AG36" s="627"/>
      <c r="AH36" s="627"/>
      <c r="AI36" s="627"/>
      <c r="AJ36" s="627"/>
      <c r="AK36" s="627"/>
      <c r="AL36" s="628" t="s">
        <v>122</v>
      </c>
      <c r="AM36" s="629"/>
      <c r="AN36" s="629"/>
      <c r="AO36" s="630"/>
      <c r="AP36" s="222"/>
      <c r="AQ36" s="689" t="s">
        <v>316</v>
      </c>
      <c r="AR36" s="690"/>
      <c r="AS36" s="690"/>
      <c r="AT36" s="690"/>
      <c r="AU36" s="690"/>
      <c r="AV36" s="690"/>
      <c r="AW36" s="690"/>
      <c r="AX36" s="690"/>
      <c r="AY36" s="691"/>
      <c r="AZ36" s="612">
        <v>1463018</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14606</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2109741</v>
      </c>
      <c r="CS36" s="624"/>
      <c r="CT36" s="624"/>
      <c r="CU36" s="624"/>
      <c r="CV36" s="624"/>
      <c r="CW36" s="624"/>
      <c r="CX36" s="624"/>
      <c r="CY36" s="625"/>
      <c r="CZ36" s="628">
        <v>16.5</v>
      </c>
      <c r="DA36" s="653"/>
      <c r="DB36" s="653"/>
      <c r="DC36" s="658"/>
      <c r="DD36" s="632">
        <v>1518206</v>
      </c>
      <c r="DE36" s="624"/>
      <c r="DF36" s="624"/>
      <c r="DG36" s="624"/>
      <c r="DH36" s="624"/>
      <c r="DI36" s="624"/>
      <c r="DJ36" s="624"/>
      <c r="DK36" s="625"/>
      <c r="DL36" s="632">
        <v>1221002</v>
      </c>
      <c r="DM36" s="624"/>
      <c r="DN36" s="624"/>
      <c r="DO36" s="624"/>
      <c r="DP36" s="624"/>
      <c r="DQ36" s="624"/>
      <c r="DR36" s="624"/>
      <c r="DS36" s="624"/>
      <c r="DT36" s="624"/>
      <c r="DU36" s="624"/>
      <c r="DV36" s="625"/>
      <c r="DW36" s="628">
        <v>18.3</v>
      </c>
      <c r="DX36" s="653"/>
      <c r="DY36" s="653"/>
      <c r="DZ36" s="653"/>
      <c r="EA36" s="653"/>
      <c r="EB36" s="653"/>
      <c r="EC36" s="654"/>
    </row>
    <row r="37" spans="2:133" ht="11.25" customHeight="1" x14ac:dyDescent="0.2">
      <c r="B37" s="620" t="s">
        <v>319</v>
      </c>
      <c r="C37" s="621"/>
      <c r="D37" s="621"/>
      <c r="E37" s="621"/>
      <c r="F37" s="621"/>
      <c r="G37" s="621"/>
      <c r="H37" s="621"/>
      <c r="I37" s="621"/>
      <c r="J37" s="621"/>
      <c r="K37" s="621"/>
      <c r="L37" s="621"/>
      <c r="M37" s="621"/>
      <c r="N37" s="621"/>
      <c r="O37" s="621"/>
      <c r="P37" s="621"/>
      <c r="Q37" s="622"/>
      <c r="R37" s="623">
        <v>109013</v>
      </c>
      <c r="S37" s="624"/>
      <c r="T37" s="624"/>
      <c r="U37" s="624"/>
      <c r="V37" s="624"/>
      <c r="W37" s="624"/>
      <c r="X37" s="624"/>
      <c r="Y37" s="625"/>
      <c r="Z37" s="626">
        <v>0.8</v>
      </c>
      <c r="AA37" s="626"/>
      <c r="AB37" s="626"/>
      <c r="AC37" s="626"/>
      <c r="AD37" s="627">
        <v>561</v>
      </c>
      <c r="AE37" s="627"/>
      <c r="AF37" s="627"/>
      <c r="AG37" s="627"/>
      <c r="AH37" s="627"/>
      <c r="AI37" s="627"/>
      <c r="AJ37" s="627"/>
      <c r="AK37" s="627"/>
      <c r="AL37" s="628">
        <v>0</v>
      </c>
      <c r="AM37" s="629"/>
      <c r="AN37" s="629"/>
      <c r="AO37" s="630"/>
      <c r="AQ37" s="686" t="s">
        <v>320</v>
      </c>
      <c r="AR37" s="687"/>
      <c r="AS37" s="687"/>
      <c r="AT37" s="687"/>
      <c r="AU37" s="687"/>
      <c r="AV37" s="687"/>
      <c r="AW37" s="687"/>
      <c r="AX37" s="687"/>
      <c r="AY37" s="688"/>
      <c r="AZ37" s="623">
        <v>375578</v>
      </c>
      <c r="BA37" s="624"/>
      <c r="BB37" s="624"/>
      <c r="BC37" s="624"/>
      <c r="BD37" s="656"/>
      <c r="BE37" s="656"/>
      <c r="BF37" s="669"/>
      <c r="BG37" s="620" t="s">
        <v>321</v>
      </c>
      <c r="BH37" s="621"/>
      <c r="BI37" s="621"/>
      <c r="BJ37" s="621"/>
      <c r="BK37" s="621"/>
      <c r="BL37" s="621"/>
      <c r="BM37" s="621"/>
      <c r="BN37" s="621"/>
      <c r="BO37" s="621"/>
      <c r="BP37" s="621"/>
      <c r="BQ37" s="621"/>
      <c r="BR37" s="621"/>
      <c r="BS37" s="621"/>
      <c r="BT37" s="621"/>
      <c r="BU37" s="622"/>
      <c r="BV37" s="623">
        <v>471</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476752</v>
      </c>
      <c r="CS37" s="656"/>
      <c r="CT37" s="656"/>
      <c r="CU37" s="656"/>
      <c r="CV37" s="656"/>
      <c r="CW37" s="656"/>
      <c r="CX37" s="656"/>
      <c r="CY37" s="657"/>
      <c r="CZ37" s="628">
        <v>3.7</v>
      </c>
      <c r="DA37" s="653"/>
      <c r="DB37" s="653"/>
      <c r="DC37" s="658"/>
      <c r="DD37" s="632">
        <v>476710</v>
      </c>
      <c r="DE37" s="656"/>
      <c r="DF37" s="656"/>
      <c r="DG37" s="656"/>
      <c r="DH37" s="656"/>
      <c r="DI37" s="656"/>
      <c r="DJ37" s="656"/>
      <c r="DK37" s="657"/>
      <c r="DL37" s="632">
        <v>476710</v>
      </c>
      <c r="DM37" s="656"/>
      <c r="DN37" s="656"/>
      <c r="DO37" s="656"/>
      <c r="DP37" s="656"/>
      <c r="DQ37" s="656"/>
      <c r="DR37" s="656"/>
      <c r="DS37" s="656"/>
      <c r="DT37" s="656"/>
      <c r="DU37" s="656"/>
      <c r="DV37" s="657"/>
      <c r="DW37" s="628">
        <v>7.1</v>
      </c>
      <c r="DX37" s="653"/>
      <c r="DY37" s="653"/>
      <c r="DZ37" s="653"/>
      <c r="EA37" s="653"/>
      <c r="EB37" s="653"/>
      <c r="EC37" s="654"/>
    </row>
    <row r="38" spans="2:133" ht="11.25" customHeight="1" x14ac:dyDescent="0.2">
      <c r="B38" s="620" t="s">
        <v>323</v>
      </c>
      <c r="C38" s="621"/>
      <c r="D38" s="621"/>
      <c r="E38" s="621"/>
      <c r="F38" s="621"/>
      <c r="G38" s="621"/>
      <c r="H38" s="621"/>
      <c r="I38" s="621"/>
      <c r="J38" s="621"/>
      <c r="K38" s="621"/>
      <c r="L38" s="621"/>
      <c r="M38" s="621"/>
      <c r="N38" s="621"/>
      <c r="O38" s="621"/>
      <c r="P38" s="621"/>
      <c r="Q38" s="622"/>
      <c r="R38" s="623">
        <v>1462800</v>
      </c>
      <c r="S38" s="624"/>
      <c r="T38" s="624"/>
      <c r="U38" s="624"/>
      <c r="V38" s="624"/>
      <c r="W38" s="624"/>
      <c r="X38" s="624"/>
      <c r="Y38" s="625"/>
      <c r="Z38" s="626">
        <v>10.4</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239339</v>
      </c>
      <c r="BA38" s="624"/>
      <c r="BB38" s="624"/>
      <c r="BC38" s="624"/>
      <c r="BD38" s="656"/>
      <c r="BE38" s="656"/>
      <c r="BF38" s="669"/>
      <c r="BG38" s="620" t="s">
        <v>325</v>
      </c>
      <c r="BH38" s="621"/>
      <c r="BI38" s="621"/>
      <c r="BJ38" s="621"/>
      <c r="BK38" s="621"/>
      <c r="BL38" s="621"/>
      <c r="BM38" s="621"/>
      <c r="BN38" s="621"/>
      <c r="BO38" s="621"/>
      <c r="BP38" s="621"/>
      <c r="BQ38" s="621"/>
      <c r="BR38" s="621"/>
      <c r="BS38" s="621"/>
      <c r="BT38" s="621"/>
      <c r="BU38" s="622"/>
      <c r="BV38" s="623">
        <v>1999</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768804</v>
      </c>
      <c r="CS38" s="624"/>
      <c r="CT38" s="624"/>
      <c r="CU38" s="624"/>
      <c r="CV38" s="624"/>
      <c r="CW38" s="624"/>
      <c r="CX38" s="624"/>
      <c r="CY38" s="625"/>
      <c r="CZ38" s="628">
        <v>6</v>
      </c>
      <c r="DA38" s="653"/>
      <c r="DB38" s="653"/>
      <c r="DC38" s="658"/>
      <c r="DD38" s="632">
        <v>624660</v>
      </c>
      <c r="DE38" s="624"/>
      <c r="DF38" s="624"/>
      <c r="DG38" s="624"/>
      <c r="DH38" s="624"/>
      <c r="DI38" s="624"/>
      <c r="DJ38" s="624"/>
      <c r="DK38" s="625"/>
      <c r="DL38" s="632">
        <v>624602</v>
      </c>
      <c r="DM38" s="624"/>
      <c r="DN38" s="624"/>
      <c r="DO38" s="624"/>
      <c r="DP38" s="624"/>
      <c r="DQ38" s="624"/>
      <c r="DR38" s="624"/>
      <c r="DS38" s="624"/>
      <c r="DT38" s="624"/>
      <c r="DU38" s="624"/>
      <c r="DV38" s="625"/>
      <c r="DW38" s="628">
        <v>9.4</v>
      </c>
      <c r="DX38" s="653"/>
      <c r="DY38" s="653"/>
      <c r="DZ38" s="653"/>
      <c r="EA38" s="653"/>
      <c r="EB38" s="653"/>
      <c r="EC38" s="654"/>
    </row>
    <row r="39" spans="2:133" ht="11.25" customHeight="1" x14ac:dyDescent="0.2">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v>79297</v>
      </c>
      <c r="BA39" s="624"/>
      <c r="BB39" s="624"/>
      <c r="BC39" s="624"/>
      <c r="BD39" s="656"/>
      <c r="BE39" s="656"/>
      <c r="BF39" s="669"/>
      <c r="BG39" s="620" t="s">
        <v>329</v>
      </c>
      <c r="BH39" s="621"/>
      <c r="BI39" s="621"/>
      <c r="BJ39" s="621"/>
      <c r="BK39" s="621"/>
      <c r="BL39" s="621"/>
      <c r="BM39" s="621"/>
      <c r="BN39" s="621"/>
      <c r="BO39" s="621"/>
      <c r="BP39" s="621"/>
      <c r="BQ39" s="621"/>
      <c r="BR39" s="621"/>
      <c r="BS39" s="621"/>
      <c r="BT39" s="621"/>
      <c r="BU39" s="622"/>
      <c r="BV39" s="623">
        <v>3312</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973971</v>
      </c>
      <c r="CS39" s="656"/>
      <c r="CT39" s="656"/>
      <c r="CU39" s="656"/>
      <c r="CV39" s="656"/>
      <c r="CW39" s="656"/>
      <c r="CX39" s="656"/>
      <c r="CY39" s="657"/>
      <c r="CZ39" s="628">
        <v>7.6</v>
      </c>
      <c r="DA39" s="653"/>
      <c r="DB39" s="653"/>
      <c r="DC39" s="658"/>
      <c r="DD39" s="632">
        <v>786080</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3"/>
      <c r="DY39" s="653"/>
      <c r="DZ39" s="653"/>
      <c r="EA39" s="653"/>
      <c r="EB39" s="653"/>
      <c r="EC39" s="654"/>
    </row>
    <row r="40" spans="2:133" ht="11.25" customHeight="1" x14ac:dyDescent="0.2">
      <c r="B40" s="620" t="s">
        <v>331</v>
      </c>
      <c r="C40" s="621"/>
      <c r="D40" s="621"/>
      <c r="E40" s="621"/>
      <c r="F40" s="621"/>
      <c r="G40" s="621"/>
      <c r="H40" s="621"/>
      <c r="I40" s="621"/>
      <c r="J40" s="621"/>
      <c r="K40" s="621"/>
      <c r="L40" s="621"/>
      <c r="M40" s="621"/>
      <c r="N40" s="621"/>
      <c r="O40" s="621"/>
      <c r="P40" s="621"/>
      <c r="Q40" s="622"/>
      <c r="R40" s="623">
        <v>27900</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t="s">
        <v>122</v>
      </c>
      <c r="BA40" s="624"/>
      <c r="BB40" s="624"/>
      <c r="BC40" s="624"/>
      <c r="BD40" s="656"/>
      <c r="BE40" s="656"/>
      <c r="BF40" s="669"/>
      <c r="BG40" s="673" t="s">
        <v>333</v>
      </c>
      <c r="BH40" s="674"/>
      <c r="BI40" s="674"/>
      <c r="BJ40" s="674"/>
      <c r="BK40" s="674"/>
      <c r="BL40" s="223"/>
      <c r="BM40" s="621" t="s">
        <v>334</v>
      </c>
      <c r="BN40" s="621"/>
      <c r="BO40" s="621"/>
      <c r="BP40" s="621"/>
      <c r="BQ40" s="621"/>
      <c r="BR40" s="621"/>
      <c r="BS40" s="621"/>
      <c r="BT40" s="621"/>
      <c r="BU40" s="622"/>
      <c r="BV40" s="623">
        <v>113</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137571</v>
      </c>
      <c r="CS40" s="624"/>
      <c r="CT40" s="624"/>
      <c r="CU40" s="624"/>
      <c r="CV40" s="624"/>
      <c r="CW40" s="624"/>
      <c r="CX40" s="624"/>
      <c r="CY40" s="625"/>
      <c r="CZ40" s="628">
        <v>1.1000000000000001</v>
      </c>
      <c r="DA40" s="653"/>
      <c r="DB40" s="653"/>
      <c r="DC40" s="658"/>
      <c r="DD40" s="632">
        <v>137571</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2">
      <c r="B41" s="644" t="s">
        <v>336</v>
      </c>
      <c r="C41" s="645"/>
      <c r="D41" s="645"/>
      <c r="E41" s="645"/>
      <c r="F41" s="645"/>
      <c r="G41" s="645"/>
      <c r="H41" s="645"/>
      <c r="I41" s="645"/>
      <c r="J41" s="645"/>
      <c r="K41" s="645"/>
      <c r="L41" s="645"/>
      <c r="M41" s="645"/>
      <c r="N41" s="645"/>
      <c r="O41" s="645"/>
      <c r="P41" s="645"/>
      <c r="Q41" s="646"/>
      <c r="R41" s="695">
        <v>14040972</v>
      </c>
      <c r="S41" s="696"/>
      <c r="T41" s="696"/>
      <c r="U41" s="696"/>
      <c r="V41" s="696"/>
      <c r="W41" s="696"/>
      <c r="X41" s="696"/>
      <c r="Y41" s="700"/>
      <c r="Z41" s="701">
        <v>100</v>
      </c>
      <c r="AA41" s="701"/>
      <c r="AB41" s="701"/>
      <c r="AC41" s="701"/>
      <c r="AD41" s="702">
        <v>6645298</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124611</v>
      </c>
      <c r="BA41" s="624"/>
      <c r="BB41" s="624"/>
      <c r="BC41" s="624"/>
      <c r="BD41" s="656"/>
      <c r="BE41" s="656"/>
      <c r="BF41" s="669"/>
      <c r="BG41" s="673"/>
      <c r="BH41" s="674"/>
      <c r="BI41" s="674"/>
      <c r="BJ41" s="674"/>
      <c r="BK41" s="674"/>
      <c r="BL41" s="223"/>
      <c r="BM41" s="621" t="s">
        <v>338</v>
      </c>
      <c r="BN41" s="621"/>
      <c r="BO41" s="621"/>
      <c r="BP41" s="621"/>
      <c r="BQ41" s="621"/>
      <c r="BR41" s="621"/>
      <c r="BS41" s="621"/>
      <c r="BT41" s="621"/>
      <c r="BU41" s="622"/>
      <c r="BV41" s="623" t="s">
        <v>122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3"/>
      <c r="DB41" s="653"/>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340</v>
      </c>
      <c r="AR42" s="693"/>
      <c r="AS42" s="693"/>
      <c r="AT42" s="693"/>
      <c r="AU42" s="693"/>
      <c r="AV42" s="693"/>
      <c r="AW42" s="693"/>
      <c r="AX42" s="693"/>
      <c r="AY42" s="694"/>
      <c r="AZ42" s="695">
        <v>644193</v>
      </c>
      <c r="BA42" s="696"/>
      <c r="BB42" s="696"/>
      <c r="BC42" s="696"/>
      <c r="BD42" s="682"/>
      <c r="BE42" s="682"/>
      <c r="BF42" s="684"/>
      <c r="BG42" s="675"/>
      <c r="BH42" s="676"/>
      <c r="BI42" s="676"/>
      <c r="BJ42" s="676"/>
      <c r="BK42" s="676"/>
      <c r="BL42" s="224"/>
      <c r="BM42" s="645" t="s">
        <v>341</v>
      </c>
      <c r="BN42" s="645"/>
      <c r="BO42" s="645"/>
      <c r="BP42" s="645"/>
      <c r="BQ42" s="645"/>
      <c r="BR42" s="645"/>
      <c r="BS42" s="645"/>
      <c r="BT42" s="645"/>
      <c r="BU42" s="646"/>
      <c r="BV42" s="695">
        <v>447</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2100696</v>
      </c>
      <c r="CS42" s="656"/>
      <c r="CT42" s="656"/>
      <c r="CU42" s="656"/>
      <c r="CV42" s="656"/>
      <c r="CW42" s="656"/>
      <c r="CX42" s="656"/>
      <c r="CY42" s="657"/>
      <c r="CZ42" s="628">
        <v>16.399999999999999</v>
      </c>
      <c r="DA42" s="653"/>
      <c r="DB42" s="653"/>
      <c r="DC42" s="658"/>
      <c r="DD42" s="632">
        <v>345412</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14" t="s">
        <v>343</v>
      </c>
      <c r="CD43" s="620" t="s">
        <v>344</v>
      </c>
      <c r="CE43" s="621"/>
      <c r="CF43" s="621"/>
      <c r="CG43" s="621"/>
      <c r="CH43" s="621"/>
      <c r="CI43" s="621"/>
      <c r="CJ43" s="621"/>
      <c r="CK43" s="621"/>
      <c r="CL43" s="621"/>
      <c r="CM43" s="621"/>
      <c r="CN43" s="621"/>
      <c r="CO43" s="621"/>
      <c r="CP43" s="621"/>
      <c r="CQ43" s="622"/>
      <c r="CR43" s="623">
        <v>20710</v>
      </c>
      <c r="CS43" s="656"/>
      <c r="CT43" s="656"/>
      <c r="CU43" s="656"/>
      <c r="CV43" s="656"/>
      <c r="CW43" s="656"/>
      <c r="CX43" s="656"/>
      <c r="CY43" s="657"/>
      <c r="CZ43" s="628">
        <v>0.2</v>
      </c>
      <c r="DA43" s="653"/>
      <c r="DB43" s="653"/>
      <c r="DC43" s="658"/>
      <c r="DD43" s="632">
        <v>20710</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1794384</v>
      </c>
      <c r="CS44" s="624"/>
      <c r="CT44" s="624"/>
      <c r="CU44" s="624"/>
      <c r="CV44" s="624"/>
      <c r="CW44" s="624"/>
      <c r="CX44" s="624"/>
      <c r="CY44" s="625"/>
      <c r="CZ44" s="628">
        <v>14</v>
      </c>
      <c r="DA44" s="629"/>
      <c r="DB44" s="629"/>
      <c r="DC44" s="635"/>
      <c r="DD44" s="632">
        <v>313609</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768201</v>
      </c>
      <c r="CS45" s="656"/>
      <c r="CT45" s="656"/>
      <c r="CU45" s="656"/>
      <c r="CV45" s="656"/>
      <c r="CW45" s="656"/>
      <c r="CX45" s="656"/>
      <c r="CY45" s="657"/>
      <c r="CZ45" s="628">
        <v>6</v>
      </c>
      <c r="DA45" s="653"/>
      <c r="DB45" s="653"/>
      <c r="DC45" s="658"/>
      <c r="DD45" s="632">
        <v>56464</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25"/>
      <c r="CD46" s="663"/>
      <c r="CE46" s="664"/>
      <c r="CF46" s="620" t="s">
        <v>349</v>
      </c>
      <c r="CG46" s="621"/>
      <c r="CH46" s="621"/>
      <c r="CI46" s="621"/>
      <c r="CJ46" s="621"/>
      <c r="CK46" s="621"/>
      <c r="CL46" s="621"/>
      <c r="CM46" s="621"/>
      <c r="CN46" s="621"/>
      <c r="CO46" s="621"/>
      <c r="CP46" s="621"/>
      <c r="CQ46" s="622"/>
      <c r="CR46" s="623">
        <v>1023953</v>
      </c>
      <c r="CS46" s="624"/>
      <c r="CT46" s="624"/>
      <c r="CU46" s="624"/>
      <c r="CV46" s="624"/>
      <c r="CW46" s="624"/>
      <c r="CX46" s="624"/>
      <c r="CY46" s="625"/>
      <c r="CZ46" s="628">
        <v>8</v>
      </c>
      <c r="DA46" s="629"/>
      <c r="DB46" s="629"/>
      <c r="DC46" s="635"/>
      <c r="DD46" s="632">
        <v>256015</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25"/>
      <c r="CD47" s="663"/>
      <c r="CE47" s="664"/>
      <c r="CF47" s="620" t="s">
        <v>350</v>
      </c>
      <c r="CG47" s="621"/>
      <c r="CH47" s="621"/>
      <c r="CI47" s="621"/>
      <c r="CJ47" s="621"/>
      <c r="CK47" s="621"/>
      <c r="CL47" s="621"/>
      <c r="CM47" s="621"/>
      <c r="CN47" s="621"/>
      <c r="CO47" s="621"/>
      <c r="CP47" s="621"/>
      <c r="CQ47" s="622"/>
      <c r="CR47" s="623">
        <v>306312</v>
      </c>
      <c r="CS47" s="656"/>
      <c r="CT47" s="656"/>
      <c r="CU47" s="656"/>
      <c r="CV47" s="656"/>
      <c r="CW47" s="656"/>
      <c r="CX47" s="656"/>
      <c r="CY47" s="657"/>
      <c r="CZ47" s="628">
        <v>2.4</v>
      </c>
      <c r="DA47" s="653"/>
      <c r="DB47" s="653"/>
      <c r="DC47" s="658"/>
      <c r="DD47" s="632">
        <v>31803</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ht="11" x14ac:dyDescent="0.2">
      <c r="B48" s="225"/>
      <c r="CD48" s="665"/>
      <c r="CE48" s="666"/>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25"/>
      <c r="CD49" s="644" t="s">
        <v>352</v>
      </c>
      <c r="CE49" s="645"/>
      <c r="CF49" s="645"/>
      <c r="CG49" s="645"/>
      <c r="CH49" s="645"/>
      <c r="CI49" s="645"/>
      <c r="CJ49" s="645"/>
      <c r="CK49" s="645"/>
      <c r="CL49" s="645"/>
      <c r="CM49" s="645"/>
      <c r="CN49" s="645"/>
      <c r="CO49" s="645"/>
      <c r="CP49" s="645"/>
      <c r="CQ49" s="646"/>
      <c r="CR49" s="695">
        <v>12812391</v>
      </c>
      <c r="CS49" s="682"/>
      <c r="CT49" s="682"/>
      <c r="CU49" s="682"/>
      <c r="CV49" s="682"/>
      <c r="CW49" s="682"/>
      <c r="CX49" s="682"/>
      <c r="CY49" s="711"/>
      <c r="CZ49" s="703">
        <v>100</v>
      </c>
      <c r="DA49" s="712"/>
      <c r="DB49" s="712"/>
      <c r="DC49" s="713"/>
      <c r="DD49" s="714">
        <v>7717331</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chEn5nolLNTAQmtCMcAObO8fXC/kPieTYtt+e8q2An3ABnNjMbiF5A40psc3xp+6Un9WPTyIr4yfphA+ROtGGQ==" saltValue="6hijmQCwvJJGvWukxUz/S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43" zoomScale="70" zoomScaleNormal="25" zoomScaleSheetLayoutView="70" workbookViewId="0"/>
  </sheetViews>
  <sheetFormatPr defaultColWidth="0" defaultRowHeight="13" zeroHeight="1" x14ac:dyDescent="0.2"/>
  <cols>
    <col min="1" max="130" width="2.7265625" style="231" customWidth="1"/>
    <col min="131" max="131" width="1.63281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22" t="s">
        <v>354</v>
      </c>
      <c r="DK2" s="723"/>
      <c r="DL2" s="723"/>
      <c r="DM2" s="723"/>
      <c r="DN2" s="723"/>
      <c r="DO2" s="724"/>
      <c r="DP2" s="228"/>
      <c r="DQ2" s="722" t="s">
        <v>355</v>
      </c>
      <c r="DR2" s="723"/>
      <c r="DS2" s="723"/>
      <c r="DT2" s="723"/>
      <c r="DU2" s="723"/>
      <c r="DV2" s="723"/>
      <c r="DW2" s="723"/>
      <c r="DX2" s="723"/>
      <c r="DY2" s="723"/>
      <c r="DZ2" s="724"/>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32"/>
      <c r="BA4" s="232"/>
      <c r="BB4" s="232"/>
      <c r="BC4" s="232"/>
      <c r="BD4" s="232"/>
      <c r="BE4" s="233"/>
      <c r="BF4" s="233"/>
      <c r="BG4" s="233"/>
      <c r="BH4" s="233"/>
      <c r="BI4" s="233"/>
      <c r="BJ4" s="233"/>
      <c r="BK4" s="233"/>
      <c r="BL4" s="233"/>
      <c r="BM4" s="233"/>
      <c r="BN4" s="233"/>
      <c r="BO4" s="233"/>
      <c r="BP4" s="233"/>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34"/>
    </row>
    <row r="5" spans="1:131" s="235" customFormat="1" ht="26.25" customHeight="1" x14ac:dyDescent="0.2">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32"/>
      <c r="BA5" s="232"/>
      <c r="BB5" s="232"/>
      <c r="BC5" s="232"/>
      <c r="BD5" s="232"/>
      <c r="BE5" s="233"/>
      <c r="BF5" s="233"/>
      <c r="BG5" s="233"/>
      <c r="BH5" s="233"/>
      <c r="BI5" s="233"/>
      <c r="BJ5" s="233"/>
      <c r="BK5" s="233"/>
      <c r="BL5" s="233"/>
      <c r="BM5" s="233"/>
      <c r="BN5" s="233"/>
      <c r="BO5" s="233"/>
      <c r="BP5" s="233"/>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34"/>
    </row>
    <row r="6" spans="1:131" s="235"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32"/>
      <c r="BA6" s="232"/>
      <c r="BB6" s="232"/>
      <c r="BC6" s="232"/>
      <c r="BD6" s="232"/>
      <c r="BE6" s="233"/>
      <c r="BF6" s="233"/>
      <c r="BG6" s="233"/>
      <c r="BH6" s="233"/>
      <c r="BI6" s="233"/>
      <c r="BJ6" s="233"/>
      <c r="BK6" s="233"/>
      <c r="BL6" s="233"/>
      <c r="BM6" s="233"/>
      <c r="BN6" s="233"/>
      <c r="BO6" s="233"/>
      <c r="BP6" s="233"/>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34"/>
    </row>
    <row r="7" spans="1:131" s="235" customFormat="1" ht="26.25" customHeight="1" thickTop="1" x14ac:dyDescent="0.2">
      <c r="A7" s="236">
        <v>1</v>
      </c>
      <c r="B7" s="749" t="s">
        <v>375</v>
      </c>
      <c r="C7" s="750"/>
      <c r="D7" s="750"/>
      <c r="E7" s="750"/>
      <c r="F7" s="750"/>
      <c r="G7" s="750"/>
      <c r="H7" s="750"/>
      <c r="I7" s="750"/>
      <c r="J7" s="750"/>
      <c r="K7" s="750"/>
      <c r="L7" s="750"/>
      <c r="M7" s="750"/>
      <c r="N7" s="750"/>
      <c r="O7" s="750"/>
      <c r="P7" s="751"/>
      <c r="Q7" s="752">
        <v>13945</v>
      </c>
      <c r="R7" s="753"/>
      <c r="S7" s="753"/>
      <c r="T7" s="753"/>
      <c r="U7" s="753"/>
      <c r="V7" s="753">
        <v>12734</v>
      </c>
      <c r="W7" s="753"/>
      <c r="X7" s="753"/>
      <c r="Y7" s="753"/>
      <c r="Z7" s="753"/>
      <c r="AA7" s="753">
        <v>1211</v>
      </c>
      <c r="AB7" s="753"/>
      <c r="AC7" s="753"/>
      <c r="AD7" s="753"/>
      <c r="AE7" s="754"/>
      <c r="AF7" s="755">
        <v>835</v>
      </c>
      <c r="AG7" s="756"/>
      <c r="AH7" s="756"/>
      <c r="AI7" s="756"/>
      <c r="AJ7" s="757"/>
      <c r="AK7" s="758">
        <v>24</v>
      </c>
      <c r="AL7" s="759"/>
      <c r="AM7" s="759"/>
      <c r="AN7" s="759"/>
      <c r="AO7" s="759"/>
      <c r="AP7" s="759">
        <v>11382</v>
      </c>
      <c r="AQ7" s="759"/>
      <c r="AR7" s="759"/>
      <c r="AS7" s="759"/>
      <c r="AT7" s="759"/>
      <c r="AU7" s="760"/>
      <c r="AV7" s="760"/>
      <c r="AW7" s="760"/>
      <c r="AX7" s="760"/>
      <c r="AY7" s="761"/>
      <c r="AZ7" s="232"/>
      <c r="BA7" s="232"/>
      <c r="BB7" s="232"/>
      <c r="BC7" s="232"/>
      <c r="BD7" s="232"/>
      <c r="BE7" s="233"/>
      <c r="BF7" s="233"/>
      <c r="BG7" s="233"/>
      <c r="BH7" s="233"/>
      <c r="BI7" s="233"/>
      <c r="BJ7" s="233"/>
      <c r="BK7" s="233"/>
      <c r="BL7" s="233"/>
      <c r="BM7" s="233"/>
      <c r="BN7" s="233"/>
      <c r="BO7" s="233"/>
      <c r="BP7" s="233"/>
      <c r="BQ7" s="236">
        <v>1</v>
      </c>
      <c r="BR7" s="237"/>
      <c r="BS7" s="746" t="s">
        <v>553</v>
      </c>
      <c r="BT7" s="747"/>
      <c r="BU7" s="747"/>
      <c r="BV7" s="747"/>
      <c r="BW7" s="747"/>
      <c r="BX7" s="747"/>
      <c r="BY7" s="747"/>
      <c r="BZ7" s="747"/>
      <c r="CA7" s="747"/>
      <c r="CB7" s="747"/>
      <c r="CC7" s="747"/>
      <c r="CD7" s="747"/>
      <c r="CE7" s="747"/>
      <c r="CF7" s="747"/>
      <c r="CG7" s="762"/>
      <c r="CH7" s="743">
        <v>3</v>
      </c>
      <c r="CI7" s="744"/>
      <c r="CJ7" s="744"/>
      <c r="CK7" s="744"/>
      <c r="CL7" s="745"/>
      <c r="CM7" s="743">
        <v>34</v>
      </c>
      <c r="CN7" s="744"/>
      <c r="CO7" s="744"/>
      <c r="CP7" s="744"/>
      <c r="CQ7" s="745"/>
      <c r="CR7" s="743">
        <v>9</v>
      </c>
      <c r="CS7" s="744"/>
      <c r="CT7" s="744"/>
      <c r="CU7" s="744"/>
      <c r="CV7" s="745"/>
      <c r="CW7" s="743">
        <v>5</v>
      </c>
      <c r="CX7" s="744"/>
      <c r="CY7" s="744"/>
      <c r="CZ7" s="744"/>
      <c r="DA7" s="745"/>
      <c r="DB7" s="743" t="s">
        <v>555</v>
      </c>
      <c r="DC7" s="744"/>
      <c r="DD7" s="744"/>
      <c r="DE7" s="744"/>
      <c r="DF7" s="745"/>
      <c r="DG7" s="743" t="s">
        <v>555</v>
      </c>
      <c r="DH7" s="744"/>
      <c r="DI7" s="744"/>
      <c r="DJ7" s="744"/>
      <c r="DK7" s="745"/>
      <c r="DL7" s="743" t="s">
        <v>555</v>
      </c>
      <c r="DM7" s="744"/>
      <c r="DN7" s="744"/>
      <c r="DO7" s="744"/>
      <c r="DP7" s="745"/>
      <c r="DQ7" s="743" t="s">
        <v>555</v>
      </c>
      <c r="DR7" s="744"/>
      <c r="DS7" s="744"/>
      <c r="DT7" s="744"/>
      <c r="DU7" s="745"/>
      <c r="DV7" s="746"/>
      <c r="DW7" s="747"/>
      <c r="DX7" s="747"/>
      <c r="DY7" s="747"/>
      <c r="DZ7" s="748"/>
      <c r="EA7" s="234"/>
    </row>
    <row r="8" spans="1:131" s="235" customFormat="1" ht="26.25" customHeight="1" x14ac:dyDescent="0.2">
      <c r="A8" s="238">
        <v>2</v>
      </c>
      <c r="B8" s="780" t="s">
        <v>376</v>
      </c>
      <c r="C8" s="781"/>
      <c r="D8" s="781"/>
      <c r="E8" s="781"/>
      <c r="F8" s="781"/>
      <c r="G8" s="781"/>
      <c r="H8" s="781"/>
      <c r="I8" s="781"/>
      <c r="J8" s="781"/>
      <c r="K8" s="781"/>
      <c r="L8" s="781"/>
      <c r="M8" s="781"/>
      <c r="N8" s="781"/>
      <c r="O8" s="781"/>
      <c r="P8" s="782"/>
      <c r="Q8" s="783">
        <v>10</v>
      </c>
      <c r="R8" s="784"/>
      <c r="S8" s="784"/>
      <c r="T8" s="784"/>
      <c r="U8" s="784"/>
      <c r="V8" s="784">
        <v>6</v>
      </c>
      <c r="W8" s="784"/>
      <c r="X8" s="784"/>
      <c r="Y8" s="784"/>
      <c r="Z8" s="784"/>
      <c r="AA8" s="784">
        <v>4</v>
      </c>
      <c r="AB8" s="784"/>
      <c r="AC8" s="784"/>
      <c r="AD8" s="784"/>
      <c r="AE8" s="785"/>
      <c r="AF8" s="786">
        <v>4</v>
      </c>
      <c r="AG8" s="787"/>
      <c r="AH8" s="787"/>
      <c r="AI8" s="787"/>
      <c r="AJ8" s="788"/>
      <c r="AK8" s="769">
        <v>1</v>
      </c>
      <c r="AL8" s="770"/>
      <c r="AM8" s="770"/>
      <c r="AN8" s="770"/>
      <c r="AO8" s="770"/>
      <c r="AP8" s="770" t="s">
        <v>555</v>
      </c>
      <c r="AQ8" s="770"/>
      <c r="AR8" s="770"/>
      <c r="AS8" s="770"/>
      <c r="AT8" s="770"/>
      <c r="AU8" s="771"/>
      <c r="AV8" s="771"/>
      <c r="AW8" s="771"/>
      <c r="AX8" s="771"/>
      <c r="AY8" s="772"/>
      <c r="AZ8" s="232"/>
      <c r="BA8" s="232"/>
      <c r="BB8" s="232"/>
      <c r="BC8" s="232"/>
      <c r="BD8" s="232"/>
      <c r="BE8" s="233"/>
      <c r="BF8" s="233"/>
      <c r="BG8" s="233"/>
      <c r="BH8" s="233"/>
      <c r="BI8" s="233"/>
      <c r="BJ8" s="233"/>
      <c r="BK8" s="233"/>
      <c r="BL8" s="233"/>
      <c r="BM8" s="233"/>
      <c r="BN8" s="233"/>
      <c r="BO8" s="233"/>
      <c r="BP8" s="233"/>
      <c r="BQ8" s="238">
        <v>2</v>
      </c>
      <c r="BR8" s="239"/>
      <c r="BS8" s="773" t="s">
        <v>554</v>
      </c>
      <c r="BT8" s="774"/>
      <c r="BU8" s="774"/>
      <c r="BV8" s="774"/>
      <c r="BW8" s="774"/>
      <c r="BX8" s="774"/>
      <c r="BY8" s="774"/>
      <c r="BZ8" s="774"/>
      <c r="CA8" s="774"/>
      <c r="CB8" s="774"/>
      <c r="CC8" s="774"/>
      <c r="CD8" s="774"/>
      <c r="CE8" s="774"/>
      <c r="CF8" s="774"/>
      <c r="CG8" s="775"/>
      <c r="CH8" s="776">
        <v>-94</v>
      </c>
      <c r="CI8" s="777"/>
      <c r="CJ8" s="777"/>
      <c r="CK8" s="777"/>
      <c r="CL8" s="778"/>
      <c r="CM8" s="776">
        <v>79</v>
      </c>
      <c r="CN8" s="777"/>
      <c r="CO8" s="777"/>
      <c r="CP8" s="777"/>
      <c r="CQ8" s="778"/>
      <c r="CR8" s="776">
        <v>15</v>
      </c>
      <c r="CS8" s="777"/>
      <c r="CT8" s="777"/>
      <c r="CU8" s="777"/>
      <c r="CV8" s="778"/>
      <c r="CW8" s="776">
        <v>20</v>
      </c>
      <c r="CX8" s="777"/>
      <c r="CY8" s="777"/>
      <c r="CZ8" s="777"/>
      <c r="DA8" s="778"/>
      <c r="DB8" s="776" t="s">
        <v>555</v>
      </c>
      <c r="DC8" s="777"/>
      <c r="DD8" s="777"/>
      <c r="DE8" s="777"/>
      <c r="DF8" s="778"/>
      <c r="DG8" s="776" t="s">
        <v>555</v>
      </c>
      <c r="DH8" s="777"/>
      <c r="DI8" s="777"/>
      <c r="DJ8" s="777"/>
      <c r="DK8" s="778"/>
      <c r="DL8" s="776" t="s">
        <v>555</v>
      </c>
      <c r="DM8" s="777"/>
      <c r="DN8" s="777"/>
      <c r="DO8" s="777"/>
      <c r="DP8" s="778"/>
      <c r="DQ8" s="776" t="s">
        <v>555</v>
      </c>
      <c r="DR8" s="777"/>
      <c r="DS8" s="777"/>
      <c r="DT8" s="777"/>
      <c r="DU8" s="778"/>
      <c r="DV8" s="773"/>
      <c r="DW8" s="774"/>
      <c r="DX8" s="774"/>
      <c r="DY8" s="774"/>
      <c r="DZ8" s="779"/>
      <c r="EA8" s="234"/>
    </row>
    <row r="9" spans="1:131" s="235" customFormat="1" ht="26.25" customHeight="1" x14ac:dyDescent="0.2">
      <c r="A9" s="238">
        <v>3</v>
      </c>
      <c r="B9" s="780" t="s">
        <v>377</v>
      </c>
      <c r="C9" s="781"/>
      <c r="D9" s="781"/>
      <c r="E9" s="781"/>
      <c r="F9" s="781"/>
      <c r="G9" s="781"/>
      <c r="H9" s="781"/>
      <c r="I9" s="781"/>
      <c r="J9" s="781"/>
      <c r="K9" s="781"/>
      <c r="L9" s="781"/>
      <c r="M9" s="781"/>
      <c r="N9" s="781"/>
      <c r="O9" s="781"/>
      <c r="P9" s="782"/>
      <c r="Q9" s="783">
        <v>115</v>
      </c>
      <c r="R9" s="784"/>
      <c r="S9" s="784"/>
      <c r="T9" s="784"/>
      <c r="U9" s="784"/>
      <c r="V9" s="784">
        <v>100</v>
      </c>
      <c r="W9" s="784"/>
      <c r="X9" s="784"/>
      <c r="Y9" s="784"/>
      <c r="Z9" s="784"/>
      <c r="AA9" s="784">
        <v>15</v>
      </c>
      <c r="AB9" s="784"/>
      <c r="AC9" s="784"/>
      <c r="AD9" s="784"/>
      <c r="AE9" s="785"/>
      <c r="AF9" s="786">
        <v>15</v>
      </c>
      <c r="AG9" s="787"/>
      <c r="AH9" s="787"/>
      <c r="AI9" s="787"/>
      <c r="AJ9" s="788"/>
      <c r="AK9" s="769">
        <v>23</v>
      </c>
      <c r="AL9" s="770"/>
      <c r="AM9" s="770"/>
      <c r="AN9" s="770"/>
      <c r="AO9" s="770"/>
      <c r="AP9" s="770" t="s">
        <v>555</v>
      </c>
      <c r="AQ9" s="770"/>
      <c r="AR9" s="770"/>
      <c r="AS9" s="770"/>
      <c r="AT9" s="770"/>
      <c r="AU9" s="771"/>
      <c r="AV9" s="771"/>
      <c r="AW9" s="771"/>
      <c r="AX9" s="771"/>
      <c r="AY9" s="772"/>
      <c r="AZ9" s="232"/>
      <c r="BA9" s="232"/>
      <c r="BB9" s="232"/>
      <c r="BC9" s="232"/>
      <c r="BD9" s="232"/>
      <c r="BE9" s="233"/>
      <c r="BF9" s="233"/>
      <c r="BG9" s="233"/>
      <c r="BH9" s="233"/>
      <c r="BI9" s="233"/>
      <c r="BJ9" s="233"/>
      <c r="BK9" s="233"/>
      <c r="BL9" s="233"/>
      <c r="BM9" s="233"/>
      <c r="BN9" s="233"/>
      <c r="BO9" s="233"/>
      <c r="BP9" s="233"/>
      <c r="BQ9" s="238">
        <v>3</v>
      </c>
      <c r="BR9" s="239"/>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34"/>
    </row>
    <row r="10" spans="1:131" s="235" customFormat="1" ht="26.25" customHeight="1" x14ac:dyDescent="0.2">
      <c r="A10" s="238">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32"/>
      <c r="BA10" s="232"/>
      <c r="BB10" s="232"/>
      <c r="BC10" s="232"/>
      <c r="BD10" s="232"/>
      <c r="BE10" s="233"/>
      <c r="BF10" s="233"/>
      <c r="BG10" s="233"/>
      <c r="BH10" s="233"/>
      <c r="BI10" s="233"/>
      <c r="BJ10" s="233"/>
      <c r="BK10" s="233"/>
      <c r="BL10" s="233"/>
      <c r="BM10" s="233"/>
      <c r="BN10" s="233"/>
      <c r="BO10" s="233"/>
      <c r="BP10" s="233"/>
      <c r="BQ10" s="238">
        <v>4</v>
      </c>
      <c r="BR10" s="239"/>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34"/>
    </row>
    <row r="11" spans="1:131" s="235" customFormat="1" ht="26.25" customHeight="1" x14ac:dyDescent="0.2">
      <c r="A11" s="238">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32"/>
      <c r="BA11" s="232"/>
      <c r="BB11" s="232"/>
      <c r="BC11" s="232"/>
      <c r="BD11" s="232"/>
      <c r="BE11" s="233"/>
      <c r="BF11" s="233"/>
      <c r="BG11" s="233"/>
      <c r="BH11" s="233"/>
      <c r="BI11" s="233"/>
      <c r="BJ11" s="233"/>
      <c r="BK11" s="233"/>
      <c r="BL11" s="233"/>
      <c r="BM11" s="233"/>
      <c r="BN11" s="233"/>
      <c r="BO11" s="233"/>
      <c r="BP11" s="233"/>
      <c r="BQ11" s="238">
        <v>5</v>
      </c>
      <c r="BR11" s="239"/>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34"/>
    </row>
    <row r="12" spans="1:131" s="235" customFormat="1" ht="26.25" customHeight="1" x14ac:dyDescent="0.2">
      <c r="A12" s="238">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32"/>
      <c r="BA12" s="232"/>
      <c r="BB12" s="232"/>
      <c r="BC12" s="232"/>
      <c r="BD12" s="232"/>
      <c r="BE12" s="233"/>
      <c r="BF12" s="233"/>
      <c r="BG12" s="233"/>
      <c r="BH12" s="233"/>
      <c r="BI12" s="233"/>
      <c r="BJ12" s="233"/>
      <c r="BK12" s="233"/>
      <c r="BL12" s="233"/>
      <c r="BM12" s="233"/>
      <c r="BN12" s="233"/>
      <c r="BO12" s="233"/>
      <c r="BP12" s="233"/>
      <c r="BQ12" s="238">
        <v>6</v>
      </c>
      <c r="BR12" s="239"/>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34"/>
    </row>
    <row r="13" spans="1:131" s="235" customFormat="1" ht="26.25" customHeight="1" x14ac:dyDescent="0.2">
      <c r="A13" s="238">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32"/>
      <c r="BA13" s="232"/>
      <c r="BB13" s="232"/>
      <c r="BC13" s="232"/>
      <c r="BD13" s="232"/>
      <c r="BE13" s="233"/>
      <c r="BF13" s="233"/>
      <c r="BG13" s="233"/>
      <c r="BH13" s="233"/>
      <c r="BI13" s="233"/>
      <c r="BJ13" s="233"/>
      <c r="BK13" s="233"/>
      <c r="BL13" s="233"/>
      <c r="BM13" s="233"/>
      <c r="BN13" s="233"/>
      <c r="BO13" s="233"/>
      <c r="BP13" s="233"/>
      <c r="BQ13" s="238">
        <v>7</v>
      </c>
      <c r="BR13" s="239"/>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34"/>
    </row>
    <row r="14" spans="1:131" s="235" customFormat="1" ht="26.25" customHeight="1" x14ac:dyDescent="0.2">
      <c r="A14" s="238">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32"/>
      <c r="BA14" s="232"/>
      <c r="BB14" s="232"/>
      <c r="BC14" s="232"/>
      <c r="BD14" s="232"/>
      <c r="BE14" s="233"/>
      <c r="BF14" s="233"/>
      <c r="BG14" s="233"/>
      <c r="BH14" s="233"/>
      <c r="BI14" s="233"/>
      <c r="BJ14" s="233"/>
      <c r="BK14" s="233"/>
      <c r="BL14" s="233"/>
      <c r="BM14" s="233"/>
      <c r="BN14" s="233"/>
      <c r="BO14" s="233"/>
      <c r="BP14" s="233"/>
      <c r="BQ14" s="238">
        <v>8</v>
      </c>
      <c r="BR14" s="239"/>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34"/>
    </row>
    <row r="15" spans="1:131" s="235" customFormat="1" ht="26.25" customHeight="1" x14ac:dyDescent="0.2">
      <c r="A15" s="238">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32"/>
      <c r="BA15" s="232"/>
      <c r="BB15" s="232"/>
      <c r="BC15" s="232"/>
      <c r="BD15" s="232"/>
      <c r="BE15" s="233"/>
      <c r="BF15" s="233"/>
      <c r="BG15" s="233"/>
      <c r="BH15" s="233"/>
      <c r="BI15" s="233"/>
      <c r="BJ15" s="233"/>
      <c r="BK15" s="233"/>
      <c r="BL15" s="233"/>
      <c r="BM15" s="233"/>
      <c r="BN15" s="233"/>
      <c r="BO15" s="233"/>
      <c r="BP15" s="233"/>
      <c r="BQ15" s="238">
        <v>9</v>
      </c>
      <c r="BR15" s="239"/>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34"/>
    </row>
    <row r="16" spans="1:131" s="235" customFormat="1" ht="26.25" customHeight="1" x14ac:dyDescent="0.2">
      <c r="A16" s="238">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32"/>
      <c r="BA16" s="232"/>
      <c r="BB16" s="232"/>
      <c r="BC16" s="232"/>
      <c r="BD16" s="232"/>
      <c r="BE16" s="233"/>
      <c r="BF16" s="233"/>
      <c r="BG16" s="233"/>
      <c r="BH16" s="233"/>
      <c r="BI16" s="233"/>
      <c r="BJ16" s="233"/>
      <c r="BK16" s="233"/>
      <c r="BL16" s="233"/>
      <c r="BM16" s="233"/>
      <c r="BN16" s="233"/>
      <c r="BO16" s="233"/>
      <c r="BP16" s="233"/>
      <c r="BQ16" s="238">
        <v>10</v>
      </c>
      <c r="BR16" s="239"/>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34"/>
    </row>
    <row r="17" spans="1:131" s="235" customFormat="1" ht="26.25" customHeight="1" x14ac:dyDescent="0.2">
      <c r="A17" s="238">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32"/>
      <c r="BA17" s="232"/>
      <c r="BB17" s="232"/>
      <c r="BC17" s="232"/>
      <c r="BD17" s="232"/>
      <c r="BE17" s="233"/>
      <c r="BF17" s="233"/>
      <c r="BG17" s="233"/>
      <c r="BH17" s="233"/>
      <c r="BI17" s="233"/>
      <c r="BJ17" s="233"/>
      <c r="BK17" s="233"/>
      <c r="BL17" s="233"/>
      <c r="BM17" s="233"/>
      <c r="BN17" s="233"/>
      <c r="BO17" s="233"/>
      <c r="BP17" s="233"/>
      <c r="BQ17" s="238">
        <v>11</v>
      </c>
      <c r="BR17" s="239"/>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34"/>
    </row>
    <row r="18" spans="1:131" s="235" customFormat="1" ht="26.25" customHeight="1" x14ac:dyDescent="0.2">
      <c r="A18" s="238">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32"/>
      <c r="BA18" s="232"/>
      <c r="BB18" s="232"/>
      <c r="BC18" s="232"/>
      <c r="BD18" s="232"/>
      <c r="BE18" s="233"/>
      <c r="BF18" s="233"/>
      <c r="BG18" s="233"/>
      <c r="BH18" s="233"/>
      <c r="BI18" s="233"/>
      <c r="BJ18" s="233"/>
      <c r="BK18" s="233"/>
      <c r="BL18" s="233"/>
      <c r="BM18" s="233"/>
      <c r="BN18" s="233"/>
      <c r="BO18" s="233"/>
      <c r="BP18" s="233"/>
      <c r="BQ18" s="238">
        <v>12</v>
      </c>
      <c r="BR18" s="239"/>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34"/>
    </row>
    <row r="19" spans="1:131" s="235" customFormat="1" ht="26.25" customHeight="1" x14ac:dyDescent="0.2">
      <c r="A19" s="238">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32"/>
      <c r="BA19" s="232"/>
      <c r="BB19" s="232"/>
      <c r="BC19" s="232"/>
      <c r="BD19" s="232"/>
      <c r="BE19" s="233"/>
      <c r="BF19" s="233"/>
      <c r="BG19" s="233"/>
      <c r="BH19" s="233"/>
      <c r="BI19" s="233"/>
      <c r="BJ19" s="233"/>
      <c r="BK19" s="233"/>
      <c r="BL19" s="233"/>
      <c r="BM19" s="233"/>
      <c r="BN19" s="233"/>
      <c r="BO19" s="233"/>
      <c r="BP19" s="233"/>
      <c r="BQ19" s="238">
        <v>13</v>
      </c>
      <c r="BR19" s="239"/>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34"/>
    </row>
    <row r="20" spans="1:131" s="235" customFormat="1" ht="26.25" customHeight="1" x14ac:dyDescent="0.2">
      <c r="A20" s="238">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32"/>
      <c r="BA20" s="232"/>
      <c r="BB20" s="232"/>
      <c r="BC20" s="232"/>
      <c r="BD20" s="232"/>
      <c r="BE20" s="233"/>
      <c r="BF20" s="233"/>
      <c r="BG20" s="233"/>
      <c r="BH20" s="233"/>
      <c r="BI20" s="233"/>
      <c r="BJ20" s="233"/>
      <c r="BK20" s="233"/>
      <c r="BL20" s="233"/>
      <c r="BM20" s="233"/>
      <c r="BN20" s="233"/>
      <c r="BO20" s="233"/>
      <c r="BP20" s="233"/>
      <c r="BQ20" s="238">
        <v>14</v>
      </c>
      <c r="BR20" s="239"/>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34"/>
    </row>
    <row r="21" spans="1:131" s="235" customFormat="1" ht="26.25" customHeight="1" thickBot="1" x14ac:dyDescent="0.25">
      <c r="A21" s="238">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32"/>
      <c r="BA21" s="232"/>
      <c r="BB21" s="232"/>
      <c r="BC21" s="232"/>
      <c r="BD21" s="232"/>
      <c r="BE21" s="233"/>
      <c r="BF21" s="233"/>
      <c r="BG21" s="233"/>
      <c r="BH21" s="233"/>
      <c r="BI21" s="233"/>
      <c r="BJ21" s="233"/>
      <c r="BK21" s="233"/>
      <c r="BL21" s="233"/>
      <c r="BM21" s="233"/>
      <c r="BN21" s="233"/>
      <c r="BO21" s="233"/>
      <c r="BP21" s="233"/>
      <c r="BQ21" s="238">
        <v>15</v>
      </c>
      <c r="BR21" s="239"/>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34"/>
    </row>
    <row r="22" spans="1:131" s="235" customFormat="1" ht="26.25" customHeight="1" x14ac:dyDescent="0.2">
      <c r="A22" s="238">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378</v>
      </c>
      <c r="BA22" s="806"/>
      <c r="BB22" s="806"/>
      <c r="BC22" s="806"/>
      <c r="BD22" s="807"/>
      <c r="BE22" s="233"/>
      <c r="BF22" s="233"/>
      <c r="BG22" s="233"/>
      <c r="BH22" s="233"/>
      <c r="BI22" s="233"/>
      <c r="BJ22" s="233"/>
      <c r="BK22" s="233"/>
      <c r="BL22" s="233"/>
      <c r="BM22" s="233"/>
      <c r="BN22" s="233"/>
      <c r="BO22" s="233"/>
      <c r="BP22" s="233"/>
      <c r="BQ22" s="238">
        <v>16</v>
      </c>
      <c r="BR22" s="239"/>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34"/>
    </row>
    <row r="23" spans="1:131" s="235" customFormat="1" ht="26.25" customHeight="1" thickBot="1" x14ac:dyDescent="0.25">
      <c r="A23" s="240" t="s">
        <v>379</v>
      </c>
      <c r="B23" s="789" t="s">
        <v>380</v>
      </c>
      <c r="C23" s="790"/>
      <c r="D23" s="790"/>
      <c r="E23" s="790"/>
      <c r="F23" s="790"/>
      <c r="G23" s="790"/>
      <c r="H23" s="790"/>
      <c r="I23" s="790"/>
      <c r="J23" s="790"/>
      <c r="K23" s="790"/>
      <c r="L23" s="790"/>
      <c r="M23" s="790"/>
      <c r="N23" s="790"/>
      <c r="O23" s="790"/>
      <c r="P23" s="791"/>
      <c r="Q23" s="792">
        <v>14070</v>
      </c>
      <c r="R23" s="793"/>
      <c r="S23" s="793"/>
      <c r="T23" s="793"/>
      <c r="U23" s="793"/>
      <c r="V23" s="793">
        <v>12840</v>
      </c>
      <c r="W23" s="793"/>
      <c r="X23" s="793"/>
      <c r="Y23" s="793"/>
      <c r="Z23" s="793"/>
      <c r="AA23" s="793">
        <v>1230</v>
      </c>
      <c r="AB23" s="793"/>
      <c r="AC23" s="793"/>
      <c r="AD23" s="793"/>
      <c r="AE23" s="794"/>
      <c r="AF23" s="795">
        <v>854</v>
      </c>
      <c r="AG23" s="793"/>
      <c r="AH23" s="793"/>
      <c r="AI23" s="793"/>
      <c r="AJ23" s="796"/>
      <c r="AK23" s="797"/>
      <c r="AL23" s="798"/>
      <c r="AM23" s="798"/>
      <c r="AN23" s="798"/>
      <c r="AO23" s="798"/>
      <c r="AP23" s="793">
        <v>11382</v>
      </c>
      <c r="AQ23" s="793"/>
      <c r="AR23" s="793"/>
      <c r="AS23" s="793"/>
      <c r="AT23" s="793"/>
      <c r="AU23" s="809"/>
      <c r="AV23" s="809"/>
      <c r="AW23" s="809"/>
      <c r="AX23" s="809"/>
      <c r="AY23" s="810"/>
      <c r="AZ23" s="811" t="s">
        <v>122</v>
      </c>
      <c r="BA23" s="812"/>
      <c r="BB23" s="812"/>
      <c r="BC23" s="812"/>
      <c r="BD23" s="813"/>
      <c r="BE23" s="233"/>
      <c r="BF23" s="233"/>
      <c r="BG23" s="233"/>
      <c r="BH23" s="233"/>
      <c r="BI23" s="233"/>
      <c r="BJ23" s="233"/>
      <c r="BK23" s="233"/>
      <c r="BL23" s="233"/>
      <c r="BM23" s="233"/>
      <c r="BN23" s="233"/>
      <c r="BO23" s="233"/>
      <c r="BP23" s="233"/>
      <c r="BQ23" s="238">
        <v>17</v>
      </c>
      <c r="BR23" s="239"/>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34"/>
    </row>
    <row r="24" spans="1:131" s="235" customFormat="1" ht="26.25" customHeight="1" x14ac:dyDescent="0.2">
      <c r="A24" s="808" t="s">
        <v>381</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32"/>
      <c r="BA24" s="232"/>
      <c r="BB24" s="232"/>
      <c r="BC24" s="232"/>
      <c r="BD24" s="232"/>
      <c r="BE24" s="233"/>
      <c r="BF24" s="233"/>
      <c r="BG24" s="233"/>
      <c r="BH24" s="233"/>
      <c r="BI24" s="233"/>
      <c r="BJ24" s="233"/>
      <c r="BK24" s="233"/>
      <c r="BL24" s="233"/>
      <c r="BM24" s="233"/>
      <c r="BN24" s="233"/>
      <c r="BO24" s="233"/>
      <c r="BP24" s="233"/>
      <c r="BQ24" s="238">
        <v>18</v>
      </c>
      <c r="BR24" s="239"/>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34"/>
    </row>
    <row r="25" spans="1:131" ht="26.25" customHeight="1" thickBot="1" x14ac:dyDescent="0.25">
      <c r="A25" s="725" t="s">
        <v>382</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32"/>
      <c r="BK25" s="232"/>
      <c r="BL25" s="232"/>
      <c r="BM25" s="232"/>
      <c r="BN25" s="232"/>
      <c r="BO25" s="241"/>
      <c r="BP25" s="241"/>
      <c r="BQ25" s="238">
        <v>19</v>
      </c>
      <c r="BR25" s="239"/>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30"/>
    </row>
    <row r="26" spans="1:131" ht="26.25" customHeight="1" x14ac:dyDescent="0.2">
      <c r="A26" s="727" t="s">
        <v>358</v>
      </c>
      <c r="B26" s="728"/>
      <c r="C26" s="728"/>
      <c r="D26" s="728"/>
      <c r="E26" s="728"/>
      <c r="F26" s="728"/>
      <c r="G26" s="728"/>
      <c r="H26" s="728"/>
      <c r="I26" s="728"/>
      <c r="J26" s="728"/>
      <c r="K26" s="728"/>
      <c r="L26" s="728"/>
      <c r="M26" s="728"/>
      <c r="N26" s="728"/>
      <c r="O26" s="728"/>
      <c r="P26" s="729"/>
      <c r="Q26" s="733" t="s">
        <v>383</v>
      </c>
      <c r="R26" s="734"/>
      <c r="S26" s="734"/>
      <c r="T26" s="734"/>
      <c r="U26" s="735"/>
      <c r="V26" s="733" t="s">
        <v>384</v>
      </c>
      <c r="W26" s="734"/>
      <c r="X26" s="734"/>
      <c r="Y26" s="734"/>
      <c r="Z26" s="735"/>
      <c r="AA26" s="733" t="s">
        <v>385</v>
      </c>
      <c r="AB26" s="734"/>
      <c r="AC26" s="734"/>
      <c r="AD26" s="734"/>
      <c r="AE26" s="734"/>
      <c r="AF26" s="814" t="s">
        <v>386</v>
      </c>
      <c r="AG26" s="815"/>
      <c r="AH26" s="815"/>
      <c r="AI26" s="815"/>
      <c r="AJ26" s="816"/>
      <c r="AK26" s="734" t="s">
        <v>387</v>
      </c>
      <c r="AL26" s="734"/>
      <c r="AM26" s="734"/>
      <c r="AN26" s="734"/>
      <c r="AO26" s="735"/>
      <c r="AP26" s="733" t="s">
        <v>388</v>
      </c>
      <c r="AQ26" s="734"/>
      <c r="AR26" s="734"/>
      <c r="AS26" s="734"/>
      <c r="AT26" s="735"/>
      <c r="AU26" s="733" t="s">
        <v>389</v>
      </c>
      <c r="AV26" s="734"/>
      <c r="AW26" s="734"/>
      <c r="AX26" s="734"/>
      <c r="AY26" s="735"/>
      <c r="AZ26" s="733" t="s">
        <v>390</v>
      </c>
      <c r="BA26" s="734"/>
      <c r="BB26" s="734"/>
      <c r="BC26" s="734"/>
      <c r="BD26" s="735"/>
      <c r="BE26" s="733" t="s">
        <v>365</v>
      </c>
      <c r="BF26" s="734"/>
      <c r="BG26" s="734"/>
      <c r="BH26" s="734"/>
      <c r="BI26" s="740"/>
      <c r="BJ26" s="232"/>
      <c r="BK26" s="232"/>
      <c r="BL26" s="232"/>
      <c r="BM26" s="232"/>
      <c r="BN26" s="232"/>
      <c r="BO26" s="241"/>
      <c r="BP26" s="241"/>
      <c r="BQ26" s="238">
        <v>20</v>
      </c>
      <c r="BR26" s="239"/>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30"/>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32"/>
      <c r="BK27" s="232"/>
      <c r="BL27" s="232"/>
      <c r="BM27" s="232"/>
      <c r="BN27" s="232"/>
      <c r="BO27" s="241"/>
      <c r="BP27" s="241"/>
      <c r="BQ27" s="238">
        <v>21</v>
      </c>
      <c r="BR27" s="239"/>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30"/>
    </row>
    <row r="28" spans="1:131" ht="26.25" customHeight="1" thickTop="1" x14ac:dyDescent="0.2">
      <c r="A28" s="242">
        <v>1</v>
      </c>
      <c r="B28" s="749" t="s">
        <v>391</v>
      </c>
      <c r="C28" s="750"/>
      <c r="D28" s="750"/>
      <c r="E28" s="750"/>
      <c r="F28" s="750"/>
      <c r="G28" s="750"/>
      <c r="H28" s="750"/>
      <c r="I28" s="750"/>
      <c r="J28" s="750"/>
      <c r="K28" s="750"/>
      <c r="L28" s="750"/>
      <c r="M28" s="750"/>
      <c r="N28" s="750"/>
      <c r="O28" s="750"/>
      <c r="P28" s="751"/>
      <c r="Q28" s="822">
        <v>2116</v>
      </c>
      <c r="R28" s="823"/>
      <c r="S28" s="823"/>
      <c r="T28" s="823"/>
      <c r="U28" s="823"/>
      <c r="V28" s="823">
        <v>2101</v>
      </c>
      <c r="W28" s="823"/>
      <c r="X28" s="823"/>
      <c r="Y28" s="823"/>
      <c r="Z28" s="823"/>
      <c r="AA28" s="823">
        <v>15</v>
      </c>
      <c r="AB28" s="823"/>
      <c r="AC28" s="823"/>
      <c r="AD28" s="823"/>
      <c r="AE28" s="824"/>
      <c r="AF28" s="825">
        <v>15</v>
      </c>
      <c r="AG28" s="823"/>
      <c r="AH28" s="823"/>
      <c r="AI28" s="823"/>
      <c r="AJ28" s="826"/>
      <c r="AK28" s="827">
        <v>111</v>
      </c>
      <c r="AL28" s="828"/>
      <c r="AM28" s="828"/>
      <c r="AN28" s="828"/>
      <c r="AO28" s="828"/>
      <c r="AP28" s="828" t="s">
        <v>555</v>
      </c>
      <c r="AQ28" s="828"/>
      <c r="AR28" s="828"/>
      <c r="AS28" s="828"/>
      <c r="AT28" s="828"/>
      <c r="AU28" s="828" t="s">
        <v>555</v>
      </c>
      <c r="AV28" s="828"/>
      <c r="AW28" s="828"/>
      <c r="AX28" s="828"/>
      <c r="AY28" s="828"/>
      <c r="AZ28" s="829" t="s">
        <v>555</v>
      </c>
      <c r="BA28" s="829"/>
      <c r="BB28" s="829"/>
      <c r="BC28" s="829"/>
      <c r="BD28" s="829"/>
      <c r="BE28" s="820"/>
      <c r="BF28" s="820"/>
      <c r="BG28" s="820"/>
      <c r="BH28" s="820"/>
      <c r="BI28" s="821"/>
      <c r="BJ28" s="232"/>
      <c r="BK28" s="232"/>
      <c r="BL28" s="232"/>
      <c r="BM28" s="232"/>
      <c r="BN28" s="232"/>
      <c r="BO28" s="241"/>
      <c r="BP28" s="241"/>
      <c r="BQ28" s="238">
        <v>22</v>
      </c>
      <c r="BR28" s="239"/>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30"/>
    </row>
    <row r="29" spans="1:131" ht="26.25" customHeight="1" x14ac:dyDescent="0.2">
      <c r="A29" s="242">
        <v>2</v>
      </c>
      <c r="B29" s="780" t="s">
        <v>392</v>
      </c>
      <c r="C29" s="781"/>
      <c r="D29" s="781"/>
      <c r="E29" s="781"/>
      <c r="F29" s="781"/>
      <c r="G29" s="781"/>
      <c r="H29" s="781"/>
      <c r="I29" s="781"/>
      <c r="J29" s="781"/>
      <c r="K29" s="781"/>
      <c r="L29" s="781"/>
      <c r="M29" s="781"/>
      <c r="N29" s="781"/>
      <c r="O29" s="781"/>
      <c r="P29" s="782"/>
      <c r="Q29" s="783">
        <v>2122</v>
      </c>
      <c r="R29" s="784"/>
      <c r="S29" s="784"/>
      <c r="T29" s="784"/>
      <c r="U29" s="784"/>
      <c r="V29" s="784">
        <v>1947</v>
      </c>
      <c r="W29" s="784"/>
      <c r="X29" s="784"/>
      <c r="Y29" s="784"/>
      <c r="Z29" s="784"/>
      <c r="AA29" s="784">
        <v>175</v>
      </c>
      <c r="AB29" s="784"/>
      <c r="AC29" s="784"/>
      <c r="AD29" s="784"/>
      <c r="AE29" s="785"/>
      <c r="AF29" s="786">
        <v>175</v>
      </c>
      <c r="AG29" s="787"/>
      <c r="AH29" s="787"/>
      <c r="AI29" s="787"/>
      <c r="AJ29" s="788"/>
      <c r="AK29" s="834">
        <v>313</v>
      </c>
      <c r="AL29" s="830"/>
      <c r="AM29" s="830"/>
      <c r="AN29" s="830"/>
      <c r="AO29" s="830"/>
      <c r="AP29" s="830" t="s">
        <v>555</v>
      </c>
      <c r="AQ29" s="830"/>
      <c r="AR29" s="830"/>
      <c r="AS29" s="830"/>
      <c r="AT29" s="830"/>
      <c r="AU29" s="830" t="s">
        <v>555</v>
      </c>
      <c r="AV29" s="830"/>
      <c r="AW29" s="830"/>
      <c r="AX29" s="830"/>
      <c r="AY29" s="830"/>
      <c r="AZ29" s="831" t="s">
        <v>555</v>
      </c>
      <c r="BA29" s="831"/>
      <c r="BB29" s="831"/>
      <c r="BC29" s="831"/>
      <c r="BD29" s="831"/>
      <c r="BE29" s="832"/>
      <c r="BF29" s="832"/>
      <c r="BG29" s="832"/>
      <c r="BH29" s="832"/>
      <c r="BI29" s="833"/>
      <c r="BJ29" s="232"/>
      <c r="BK29" s="232"/>
      <c r="BL29" s="232"/>
      <c r="BM29" s="232"/>
      <c r="BN29" s="232"/>
      <c r="BO29" s="241"/>
      <c r="BP29" s="241"/>
      <c r="BQ29" s="238">
        <v>23</v>
      </c>
      <c r="BR29" s="239"/>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30"/>
    </row>
    <row r="30" spans="1:131" ht="26.25" customHeight="1" x14ac:dyDescent="0.2">
      <c r="A30" s="242">
        <v>3</v>
      </c>
      <c r="B30" s="780" t="s">
        <v>393</v>
      </c>
      <c r="C30" s="781"/>
      <c r="D30" s="781"/>
      <c r="E30" s="781"/>
      <c r="F30" s="781"/>
      <c r="G30" s="781"/>
      <c r="H30" s="781"/>
      <c r="I30" s="781"/>
      <c r="J30" s="781"/>
      <c r="K30" s="781"/>
      <c r="L30" s="781"/>
      <c r="M30" s="781"/>
      <c r="N30" s="781"/>
      <c r="O30" s="781"/>
      <c r="P30" s="782"/>
      <c r="Q30" s="783">
        <v>277</v>
      </c>
      <c r="R30" s="784"/>
      <c r="S30" s="784"/>
      <c r="T30" s="784"/>
      <c r="U30" s="784"/>
      <c r="V30" s="784">
        <v>247</v>
      </c>
      <c r="W30" s="784"/>
      <c r="X30" s="784"/>
      <c r="Y30" s="784"/>
      <c r="Z30" s="784"/>
      <c r="AA30" s="784">
        <v>30</v>
      </c>
      <c r="AB30" s="784"/>
      <c r="AC30" s="784"/>
      <c r="AD30" s="784"/>
      <c r="AE30" s="785"/>
      <c r="AF30" s="786">
        <v>30</v>
      </c>
      <c r="AG30" s="787"/>
      <c r="AH30" s="787"/>
      <c r="AI30" s="787"/>
      <c r="AJ30" s="788"/>
      <c r="AK30" s="834">
        <v>78</v>
      </c>
      <c r="AL30" s="830"/>
      <c r="AM30" s="830"/>
      <c r="AN30" s="830"/>
      <c r="AO30" s="830"/>
      <c r="AP30" s="830" t="s">
        <v>555</v>
      </c>
      <c r="AQ30" s="830"/>
      <c r="AR30" s="830"/>
      <c r="AS30" s="830"/>
      <c r="AT30" s="830"/>
      <c r="AU30" s="830" t="s">
        <v>555</v>
      </c>
      <c r="AV30" s="830"/>
      <c r="AW30" s="830"/>
      <c r="AX30" s="830"/>
      <c r="AY30" s="830"/>
      <c r="AZ30" s="831" t="s">
        <v>555</v>
      </c>
      <c r="BA30" s="831"/>
      <c r="BB30" s="831"/>
      <c r="BC30" s="831"/>
      <c r="BD30" s="831"/>
      <c r="BE30" s="832"/>
      <c r="BF30" s="832"/>
      <c r="BG30" s="832"/>
      <c r="BH30" s="832"/>
      <c r="BI30" s="833"/>
      <c r="BJ30" s="232"/>
      <c r="BK30" s="232"/>
      <c r="BL30" s="232"/>
      <c r="BM30" s="232"/>
      <c r="BN30" s="232"/>
      <c r="BO30" s="241"/>
      <c r="BP30" s="241"/>
      <c r="BQ30" s="238">
        <v>24</v>
      </c>
      <c r="BR30" s="239"/>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30"/>
    </row>
    <row r="31" spans="1:131" ht="26.25" customHeight="1" x14ac:dyDescent="0.2">
      <c r="A31" s="242">
        <v>4</v>
      </c>
      <c r="B31" s="780" t="s">
        <v>394</v>
      </c>
      <c r="C31" s="781"/>
      <c r="D31" s="781"/>
      <c r="E31" s="781"/>
      <c r="F31" s="781"/>
      <c r="G31" s="781"/>
      <c r="H31" s="781"/>
      <c r="I31" s="781"/>
      <c r="J31" s="781"/>
      <c r="K31" s="781"/>
      <c r="L31" s="781"/>
      <c r="M31" s="781"/>
      <c r="N31" s="781"/>
      <c r="O31" s="781"/>
      <c r="P31" s="782"/>
      <c r="Q31" s="783">
        <v>432</v>
      </c>
      <c r="R31" s="784"/>
      <c r="S31" s="784"/>
      <c r="T31" s="784"/>
      <c r="U31" s="784"/>
      <c r="V31" s="784">
        <v>392</v>
      </c>
      <c r="W31" s="784"/>
      <c r="X31" s="784"/>
      <c r="Y31" s="784"/>
      <c r="Z31" s="784"/>
      <c r="AA31" s="784">
        <v>40</v>
      </c>
      <c r="AB31" s="784"/>
      <c r="AC31" s="784"/>
      <c r="AD31" s="784"/>
      <c r="AE31" s="785"/>
      <c r="AF31" s="786">
        <v>684</v>
      </c>
      <c r="AG31" s="787"/>
      <c r="AH31" s="787"/>
      <c r="AI31" s="787"/>
      <c r="AJ31" s="788"/>
      <c r="AK31" s="834">
        <v>89</v>
      </c>
      <c r="AL31" s="830"/>
      <c r="AM31" s="830"/>
      <c r="AN31" s="830"/>
      <c r="AO31" s="830"/>
      <c r="AP31" s="830">
        <v>2004</v>
      </c>
      <c r="AQ31" s="830"/>
      <c r="AR31" s="830"/>
      <c r="AS31" s="830"/>
      <c r="AT31" s="830"/>
      <c r="AU31" s="830">
        <v>948</v>
      </c>
      <c r="AV31" s="830"/>
      <c r="AW31" s="830"/>
      <c r="AX31" s="830"/>
      <c r="AY31" s="830"/>
      <c r="AZ31" s="831" t="s">
        <v>555</v>
      </c>
      <c r="BA31" s="831"/>
      <c r="BB31" s="831"/>
      <c r="BC31" s="831"/>
      <c r="BD31" s="831"/>
      <c r="BE31" s="832" t="s">
        <v>395</v>
      </c>
      <c r="BF31" s="832"/>
      <c r="BG31" s="832"/>
      <c r="BH31" s="832"/>
      <c r="BI31" s="833"/>
      <c r="BJ31" s="232"/>
      <c r="BK31" s="232"/>
      <c r="BL31" s="232"/>
      <c r="BM31" s="232"/>
      <c r="BN31" s="232"/>
      <c r="BO31" s="241"/>
      <c r="BP31" s="241"/>
      <c r="BQ31" s="238">
        <v>25</v>
      </c>
      <c r="BR31" s="239"/>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30"/>
    </row>
    <row r="32" spans="1:131" ht="26.25" customHeight="1" x14ac:dyDescent="0.2">
      <c r="A32" s="242">
        <v>5</v>
      </c>
      <c r="B32" s="780" t="s">
        <v>396</v>
      </c>
      <c r="C32" s="781"/>
      <c r="D32" s="781"/>
      <c r="E32" s="781"/>
      <c r="F32" s="781"/>
      <c r="G32" s="781"/>
      <c r="H32" s="781"/>
      <c r="I32" s="781"/>
      <c r="J32" s="781"/>
      <c r="K32" s="781"/>
      <c r="L32" s="781"/>
      <c r="M32" s="781"/>
      <c r="N32" s="781"/>
      <c r="O32" s="781"/>
      <c r="P32" s="782"/>
      <c r="Q32" s="783">
        <v>651</v>
      </c>
      <c r="R32" s="784"/>
      <c r="S32" s="784"/>
      <c r="T32" s="784"/>
      <c r="U32" s="784"/>
      <c r="V32" s="784">
        <v>567</v>
      </c>
      <c r="W32" s="784"/>
      <c r="X32" s="784"/>
      <c r="Y32" s="784"/>
      <c r="Z32" s="784"/>
      <c r="AA32" s="784">
        <v>84</v>
      </c>
      <c r="AB32" s="784"/>
      <c r="AC32" s="784"/>
      <c r="AD32" s="784"/>
      <c r="AE32" s="785"/>
      <c r="AF32" s="786">
        <v>61</v>
      </c>
      <c r="AG32" s="787"/>
      <c r="AH32" s="787"/>
      <c r="AI32" s="787"/>
      <c r="AJ32" s="788"/>
      <c r="AK32" s="834">
        <v>328</v>
      </c>
      <c r="AL32" s="830"/>
      <c r="AM32" s="830"/>
      <c r="AN32" s="830"/>
      <c r="AO32" s="830"/>
      <c r="AP32" s="830">
        <v>3640</v>
      </c>
      <c r="AQ32" s="830"/>
      <c r="AR32" s="830"/>
      <c r="AS32" s="830"/>
      <c r="AT32" s="830"/>
      <c r="AU32" s="830">
        <v>2690</v>
      </c>
      <c r="AV32" s="830"/>
      <c r="AW32" s="830"/>
      <c r="AX32" s="830"/>
      <c r="AY32" s="830"/>
      <c r="AZ32" s="831" t="s">
        <v>555</v>
      </c>
      <c r="BA32" s="831"/>
      <c r="BB32" s="831"/>
      <c r="BC32" s="831"/>
      <c r="BD32" s="831"/>
      <c r="BE32" s="832" t="s">
        <v>395</v>
      </c>
      <c r="BF32" s="832"/>
      <c r="BG32" s="832"/>
      <c r="BH32" s="832"/>
      <c r="BI32" s="833"/>
      <c r="BJ32" s="232"/>
      <c r="BK32" s="232"/>
      <c r="BL32" s="232"/>
      <c r="BM32" s="232"/>
      <c r="BN32" s="232"/>
      <c r="BO32" s="241"/>
      <c r="BP32" s="241"/>
      <c r="BQ32" s="238">
        <v>26</v>
      </c>
      <c r="BR32" s="239"/>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30"/>
    </row>
    <row r="33" spans="1:131" ht="26.25" customHeight="1" x14ac:dyDescent="0.2">
      <c r="A33" s="242">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32"/>
      <c r="BK33" s="232"/>
      <c r="BL33" s="232"/>
      <c r="BM33" s="232"/>
      <c r="BN33" s="232"/>
      <c r="BO33" s="241"/>
      <c r="BP33" s="241"/>
      <c r="BQ33" s="238">
        <v>27</v>
      </c>
      <c r="BR33" s="239"/>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30"/>
    </row>
    <row r="34" spans="1:131" ht="26.25" customHeight="1" x14ac:dyDescent="0.2">
      <c r="A34" s="242">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32"/>
      <c r="BK34" s="232"/>
      <c r="BL34" s="232"/>
      <c r="BM34" s="232"/>
      <c r="BN34" s="232"/>
      <c r="BO34" s="241"/>
      <c r="BP34" s="241"/>
      <c r="BQ34" s="238">
        <v>28</v>
      </c>
      <c r="BR34" s="239"/>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30"/>
    </row>
    <row r="35" spans="1:131" ht="26.25" customHeight="1" x14ac:dyDescent="0.2">
      <c r="A35" s="242">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32"/>
      <c r="BK35" s="232"/>
      <c r="BL35" s="232"/>
      <c r="BM35" s="232"/>
      <c r="BN35" s="232"/>
      <c r="BO35" s="241"/>
      <c r="BP35" s="241"/>
      <c r="BQ35" s="238">
        <v>29</v>
      </c>
      <c r="BR35" s="239"/>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30"/>
    </row>
    <row r="36" spans="1:131" ht="26.25" customHeight="1" x14ac:dyDescent="0.2">
      <c r="A36" s="242">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32"/>
      <c r="BK36" s="232"/>
      <c r="BL36" s="232"/>
      <c r="BM36" s="232"/>
      <c r="BN36" s="232"/>
      <c r="BO36" s="241"/>
      <c r="BP36" s="241"/>
      <c r="BQ36" s="238">
        <v>30</v>
      </c>
      <c r="BR36" s="239"/>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30"/>
    </row>
    <row r="37" spans="1:131" ht="26.25" customHeight="1" x14ac:dyDescent="0.2">
      <c r="A37" s="242">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32"/>
      <c r="BK37" s="232"/>
      <c r="BL37" s="232"/>
      <c r="BM37" s="232"/>
      <c r="BN37" s="232"/>
      <c r="BO37" s="241"/>
      <c r="BP37" s="241"/>
      <c r="BQ37" s="238">
        <v>31</v>
      </c>
      <c r="BR37" s="239"/>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30"/>
    </row>
    <row r="38" spans="1:131" ht="26.25" customHeight="1" x14ac:dyDescent="0.2">
      <c r="A38" s="242">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32"/>
      <c r="BK38" s="232"/>
      <c r="BL38" s="232"/>
      <c r="BM38" s="232"/>
      <c r="BN38" s="232"/>
      <c r="BO38" s="241"/>
      <c r="BP38" s="241"/>
      <c r="BQ38" s="238">
        <v>32</v>
      </c>
      <c r="BR38" s="239"/>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30"/>
    </row>
    <row r="39" spans="1:131" ht="26.25" customHeight="1" x14ac:dyDescent="0.2">
      <c r="A39" s="242">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32"/>
      <c r="BK39" s="232"/>
      <c r="BL39" s="232"/>
      <c r="BM39" s="232"/>
      <c r="BN39" s="232"/>
      <c r="BO39" s="241"/>
      <c r="BP39" s="241"/>
      <c r="BQ39" s="238">
        <v>33</v>
      </c>
      <c r="BR39" s="239"/>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30"/>
    </row>
    <row r="40" spans="1:131" ht="26.25" customHeight="1" x14ac:dyDescent="0.2">
      <c r="A40" s="238">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32"/>
      <c r="BK40" s="232"/>
      <c r="BL40" s="232"/>
      <c r="BM40" s="232"/>
      <c r="BN40" s="232"/>
      <c r="BO40" s="241"/>
      <c r="BP40" s="241"/>
      <c r="BQ40" s="238">
        <v>34</v>
      </c>
      <c r="BR40" s="239"/>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30"/>
    </row>
    <row r="41" spans="1:131" ht="26.25" customHeight="1" x14ac:dyDescent="0.2">
      <c r="A41" s="238">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32"/>
      <c r="BK41" s="232"/>
      <c r="BL41" s="232"/>
      <c r="BM41" s="232"/>
      <c r="BN41" s="232"/>
      <c r="BO41" s="241"/>
      <c r="BP41" s="241"/>
      <c r="BQ41" s="238">
        <v>35</v>
      </c>
      <c r="BR41" s="239"/>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30"/>
    </row>
    <row r="42" spans="1:131" ht="26.25" customHeight="1" x14ac:dyDescent="0.2">
      <c r="A42" s="238">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32"/>
      <c r="BK42" s="232"/>
      <c r="BL42" s="232"/>
      <c r="BM42" s="232"/>
      <c r="BN42" s="232"/>
      <c r="BO42" s="241"/>
      <c r="BP42" s="241"/>
      <c r="BQ42" s="238">
        <v>36</v>
      </c>
      <c r="BR42" s="239"/>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30"/>
    </row>
    <row r="43" spans="1:131" ht="26.25" customHeight="1" x14ac:dyDescent="0.2">
      <c r="A43" s="238">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32"/>
      <c r="BK43" s="232"/>
      <c r="BL43" s="232"/>
      <c r="BM43" s="232"/>
      <c r="BN43" s="232"/>
      <c r="BO43" s="241"/>
      <c r="BP43" s="241"/>
      <c r="BQ43" s="238">
        <v>37</v>
      </c>
      <c r="BR43" s="239"/>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30"/>
    </row>
    <row r="44" spans="1:131" ht="26.25" customHeight="1" x14ac:dyDescent="0.2">
      <c r="A44" s="238">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32"/>
      <c r="BK44" s="232"/>
      <c r="BL44" s="232"/>
      <c r="BM44" s="232"/>
      <c r="BN44" s="232"/>
      <c r="BO44" s="241"/>
      <c r="BP44" s="241"/>
      <c r="BQ44" s="238">
        <v>38</v>
      </c>
      <c r="BR44" s="239"/>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30"/>
    </row>
    <row r="45" spans="1:131" ht="26.25" customHeight="1" x14ac:dyDescent="0.2">
      <c r="A45" s="238">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32"/>
      <c r="BK45" s="232"/>
      <c r="BL45" s="232"/>
      <c r="BM45" s="232"/>
      <c r="BN45" s="232"/>
      <c r="BO45" s="241"/>
      <c r="BP45" s="241"/>
      <c r="BQ45" s="238">
        <v>39</v>
      </c>
      <c r="BR45" s="239"/>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30"/>
    </row>
    <row r="46" spans="1:131" ht="26.25" customHeight="1" x14ac:dyDescent="0.2">
      <c r="A46" s="238">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32"/>
      <c r="BK46" s="232"/>
      <c r="BL46" s="232"/>
      <c r="BM46" s="232"/>
      <c r="BN46" s="232"/>
      <c r="BO46" s="241"/>
      <c r="BP46" s="241"/>
      <c r="BQ46" s="238">
        <v>40</v>
      </c>
      <c r="BR46" s="239"/>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30"/>
    </row>
    <row r="47" spans="1:131" ht="26.25" customHeight="1" x14ac:dyDescent="0.2">
      <c r="A47" s="238">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32"/>
      <c r="BK47" s="232"/>
      <c r="BL47" s="232"/>
      <c r="BM47" s="232"/>
      <c r="BN47" s="232"/>
      <c r="BO47" s="241"/>
      <c r="BP47" s="241"/>
      <c r="BQ47" s="238">
        <v>41</v>
      </c>
      <c r="BR47" s="239"/>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30"/>
    </row>
    <row r="48" spans="1:131" ht="26.25" customHeight="1" x14ac:dyDescent="0.2">
      <c r="A48" s="238">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32"/>
      <c r="BK48" s="232"/>
      <c r="BL48" s="232"/>
      <c r="BM48" s="232"/>
      <c r="BN48" s="232"/>
      <c r="BO48" s="241"/>
      <c r="BP48" s="241"/>
      <c r="BQ48" s="238">
        <v>42</v>
      </c>
      <c r="BR48" s="239"/>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30"/>
    </row>
    <row r="49" spans="1:131" ht="26.25" customHeight="1" x14ac:dyDescent="0.2">
      <c r="A49" s="238">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32"/>
      <c r="BK49" s="232"/>
      <c r="BL49" s="232"/>
      <c r="BM49" s="232"/>
      <c r="BN49" s="232"/>
      <c r="BO49" s="241"/>
      <c r="BP49" s="241"/>
      <c r="BQ49" s="238">
        <v>43</v>
      </c>
      <c r="BR49" s="239"/>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30"/>
    </row>
    <row r="50" spans="1:131" ht="26.25" customHeight="1" x14ac:dyDescent="0.2">
      <c r="A50" s="238">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32"/>
      <c r="BK50" s="232"/>
      <c r="BL50" s="232"/>
      <c r="BM50" s="232"/>
      <c r="BN50" s="232"/>
      <c r="BO50" s="241"/>
      <c r="BP50" s="241"/>
      <c r="BQ50" s="238">
        <v>44</v>
      </c>
      <c r="BR50" s="239"/>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30"/>
    </row>
    <row r="51" spans="1:131" ht="26.25" customHeight="1" x14ac:dyDescent="0.2">
      <c r="A51" s="238">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32"/>
      <c r="BK51" s="232"/>
      <c r="BL51" s="232"/>
      <c r="BM51" s="232"/>
      <c r="BN51" s="232"/>
      <c r="BO51" s="241"/>
      <c r="BP51" s="241"/>
      <c r="BQ51" s="238">
        <v>45</v>
      </c>
      <c r="BR51" s="239"/>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30"/>
    </row>
    <row r="52" spans="1:131" ht="26.25" customHeight="1" x14ac:dyDescent="0.2">
      <c r="A52" s="238">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32"/>
      <c r="BK52" s="232"/>
      <c r="BL52" s="232"/>
      <c r="BM52" s="232"/>
      <c r="BN52" s="232"/>
      <c r="BO52" s="241"/>
      <c r="BP52" s="241"/>
      <c r="BQ52" s="238">
        <v>46</v>
      </c>
      <c r="BR52" s="239"/>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30"/>
    </row>
    <row r="53" spans="1:131" ht="26.25" customHeight="1" x14ac:dyDescent="0.2">
      <c r="A53" s="238">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32"/>
      <c r="BK53" s="232"/>
      <c r="BL53" s="232"/>
      <c r="BM53" s="232"/>
      <c r="BN53" s="232"/>
      <c r="BO53" s="241"/>
      <c r="BP53" s="241"/>
      <c r="BQ53" s="238">
        <v>47</v>
      </c>
      <c r="BR53" s="239"/>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30"/>
    </row>
    <row r="54" spans="1:131" ht="26.25" customHeight="1" x14ac:dyDescent="0.2">
      <c r="A54" s="238">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32"/>
      <c r="BK54" s="232"/>
      <c r="BL54" s="232"/>
      <c r="BM54" s="232"/>
      <c r="BN54" s="232"/>
      <c r="BO54" s="241"/>
      <c r="BP54" s="241"/>
      <c r="BQ54" s="238">
        <v>48</v>
      </c>
      <c r="BR54" s="239"/>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30"/>
    </row>
    <row r="55" spans="1:131" ht="26.25" customHeight="1" x14ac:dyDescent="0.2">
      <c r="A55" s="238">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32"/>
      <c r="BK55" s="232"/>
      <c r="BL55" s="232"/>
      <c r="BM55" s="232"/>
      <c r="BN55" s="232"/>
      <c r="BO55" s="241"/>
      <c r="BP55" s="241"/>
      <c r="BQ55" s="238">
        <v>49</v>
      </c>
      <c r="BR55" s="239"/>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30"/>
    </row>
    <row r="56" spans="1:131" ht="26.25" customHeight="1" x14ac:dyDescent="0.2">
      <c r="A56" s="238">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32"/>
      <c r="BK56" s="232"/>
      <c r="BL56" s="232"/>
      <c r="BM56" s="232"/>
      <c r="BN56" s="232"/>
      <c r="BO56" s="241"/>
      <c r="BP56" s="241"/>
      <c r="BQ56" s="238">
        <v>50</v>
      </c>
      <c r="BR56" s="239"/>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30"/>
    </row>
    <row r="57" spans="1:131" ht="26.25" customHeight="1" x14ac:dyDescent="0.2">
      <c r="A57" s="238">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32"/>
      <c r="BK57" s="232"/>
      <c r="BL57" s="232"/>
      <c r="BM57" s="232"/>
      <c r="BN57" s="232"/>
      <c r="BO57" s="241"/>
      <c r="BP57" s="241"/>
      <c r="BQ57" s="238">
        <v>51</v>
      </c>
      <c r="BR57" s="239"/>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30"/>
    </row>
    <row r="58" spans="1:131" ht="26.25" customHeight="1" x14ac:dyDescent="0.2">
      <c r="A58" s="238">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32"/>
      <c r="BK58" s="232"/>
      <c r="BL58" s="232"/>
      <c r="BM58" s="232"/>
      <c r="BN58" s="232"/>
      <c r="BO58" s="241"/>
      <c r="BP58" s="241"/>
      <c r="BQ58" s="238">
        <v>52</v>
      </c>
      <c r="BR58" s="239"/>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30"/>
    </row>
    <row r="59" spans="1:131" ht="26.25" customHeight="1" x14ac:dyDescent="0.2">
      <c r="A59" s="238">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32"/>
      <c r="BK59" s="232"/>
      <c r="BL59" s="232"/>
      <c r="BM59" s="232"/>
      <c r="BN59" s="232"/>
      <c r="BO59" s="241"/>
      <c r="BP59" s="241"/>
      <c r="BQ59" s="238">
        <v>53</v>
      </c>
      <c r="BR59" s="239"/>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30"/>
    </row>
    <row r="60" spans="1:131" ht="26.25" customHeight="1" x14ac:dyDescent="0.2">
      <c r="A60" s="238">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32"/>
      <c r="BK60" s="232"/>
      <c r="BL60" s="232"/>
      <c r="BM60" s="232"/>
      <c r="BN60" s="232"/>
      <c r="BO60" s="241"/>
      <c r="BP60" s="241"/>
      <c r="BQ60" s="238">
        <v>54</v>
      </c>
      <c r="BR60" s="239"/>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30"/>
    </row>
    <row r="61" spans="1:131" ht="26.25" customHeight="1" thickBot="1" x14ac:dyDescent="0.25">
      <c r="A61" s="238">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32"/>
      <c r="BK61" s="232"/>
      <c r="BL61" s="232"/>
      <c r="BM61" s="232"/>
      <c r="BN61" s="232"/>
      <c r="BO61" s="241"/>
      <c r="BP61" s="241"/>
      <c r="BQ61" s="238">
        <v>55</v>
      </c>
      <c r="BR61" s="239"/>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30"/>
    </row>
    <row r="62" spans="1:131" ht="26.25" customHeight="1" x14ac:dyDescent="0.2">
      <c r="A62" s="238">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397</v>
      </c>
      <c r="BK62" s="806"/>
      <c r="BL62" s="806"/>
      <c r="BM62" s="806"/>
      <c r="BN62" s="807"/>
      <c r="BO62" s="241"/>
      <c r="BP62" s="241"/>
      <c r="BQ62" s="238">
        <v>56</v>
      </c>
      <c r="BR62" s="239"/>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30"/>
    </row>
    <row r="63" spans="1:131" ht="26.25" customHeight="1" thickBot="1" x14ac:dyDescent="0.25">
      <c r="A63" s="240" t="s">
        <v>379</v>
      </c>
      <c r="B63" s="789" t="s">
        <v>398</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965</v>
      </c>
      <c r="AG63" s="844"/>
      <c r="AH63" s="844"/>
      <c r="AI63" s="844"/>
      <c r="AJ63" s="845"/>
      <c r="AK63" s="846"/>
      <c r="AL63" s="841"/>
      <c r="AM63" s="841"/>
      <c r="AN63" s="841"/>
      <c r="AO63" s="841"/>
      <c r="AP63" s="844">
        <v>5644</v>
      </c>
      <c r="AQ63" s="844"/>
      <c r="AR63" s="844"/>
      <c r="AS63" s="844"/>
      <c r="AT63" s="844"/>
      <c r="AU63" s="844">
        <v>3638</v>
      </c>
      <c r="AV63" s="844"/>
      <c r="AW63" s="844"/>
      <c r="AX63" s="844"/>
      <c r="AY63" s="844"/>
      <c r="AZ63" s="848"/>
      <c r="BA63" s="848"/>
      <c r="BB63" s="848"/>
      <c r="BC63" s="848"/>
      <c r="BD63" s="848"/>
      <c r="BE63" s="849"/>
      <c r="BF63" s="849"/>
      <c r="BG63" s="849"/>
      <c r="BH63" s="849"/>
      <c r="BI63" s="850"/>
      <c r="BJ63" s="851" t="s">
        <v>122</v>
      </c>
      <c r="BK63" s="852"/>
      <c r="BL63" s="852"/>
      <c r="BM63" s="852"/>
      <c r="BN63" s="853"/>
      <c r="BO63" s="241"/>
      <c r="BP63" s="241"/>
      <c r="BQ63" s="238">
        <v>57</v>
      </c>
      <c r="BR63" s="239"/>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30"/>
    </row>
    <row r="65" spans="1:131" ht="26.25" customHeight="1" thickBot="1" x14ac:dyDescent="0.25">
      <c r="A65" s="232" t="s">
        <v>399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30"/>
    </row>
    <row r="66" spans="1:131" ht="26.25" customHeight="1" x14ac:dyDescent="0.2">
      <c r="A66" s="727" t="s">
        <v>400</v>
      </c>
      <c r="B66" s="728"/>
      <c r="C66" s="728"/>
      <c r="D66" s="728"/>
      <c r="E66" s="728"/>
      <c r="F66" s="728"/>
      <c r="G66" s="728"/>
      <c r="H66" s="728"/>
      <c r="I66" s="728"/>
      <c r="J66" s="728"/>
      <c r="K66" s="728"/>
      <c r="L66" s="728"/>
      <c r="M66" s="728"/>
      <c r="N66" s="728"/>
      <c r="O66" s="728"/>
      <c r="P66" s="729"/>
      <c r="Q66" s="733" t="s">
        <v>383</v>
      </c>
      <c r="R66" s="734"/>
      <c r="S66" s="734"/>
      <c r="T66" s="734"/>
      <c r="U66" s="735"/>
      <c r="V66" s="733" t="s">
        <v>384</v>
      </c>
      <c r="W66" s="734"/>
      <c r="X66" s="734"/>
      <c r="Y66" s="734"/>
      <c r="Z66" s="735"/>
      <c r="AA66" s="733" t="s">
        <v>385</v>
      </c>
      <c r="AB66" s="734"/>
      <c r="AC66" s="734"/>
      <c r="AD66" s="734"/>
      <c r="AE66" s="735"/>
      <c r="AF66" s="854" t="s">
        <v>386</v>
      </c>
      <c r="AG66" s="815"/>
      <c r="AH66" s="815"/>
      <c r="AI66" s="815"/>
      <c r="AJ66" s="855"/>
      <c r="AK66" s="733" t="s">
        <v>387</v>
      </c>
      <c r="AL66" s="728"/>
      <c r="AM66" s="728"/>
      <c r="AN66" s="728"/>
      <c r="AO66" s="729"/>
      <c r="AP66" s="733" t="s">
        <v>388</v>
      </c>
      <c r="AQ66" s="734"/>
      <c r="AR66" s="734"/>
      <c r="AS66" s="734"/>
      <c r="AT66" s="735"/>
      <c r="AU66" s="733" t="s">
        <v>401</v>
      </c>
      <c r="AV66" s="734"/>
      <c r="AW66" s="734"/>
      <c r="AX66" s="734"/>
      <c r="AY66" s="735"/>
      <c r="AZ66" s="733" t="s">
        <v>365</v>
      </c>
      <c r="BA66" s="734"/>
      <c r="BB66" s="734"/>
      <c r="BC66" s="734"/>
      <c r="BD66" s="740"/>
      <c r="BE66" s="241"/>
      <c r="BF66" s="241"/>
      <c r="BG66" s="241"/>
      <c r="BH66" s="241"/>
      <c r="BI66" s="241"/>
      <c r="BJ66" s="241"/>
      <c r="BK66" s="241"/>
      <c r="BL66" s="241"/>
      <c r="BM66" s="241"/>
      <c r="BN66" s="241"/>
      <c r="BO66" s="241"/>
      <c r="BP66" s="241"/>
      <c r="BQ66" s="238">
        <v>60</v>
      </c>
      <c r="BR66" s="243"/>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30"/>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41"/>
      <c r="BF67" s="241"/>
      <c r="BG67" s="241"/>
      <c r="BH67" s="241"/>
      <c r="BI67" s="241"/>
      <c r="BJ67" s="241"/>
      <c r="BK67" s="241"/>
      <c r="BL67" s="241"/>
      <c r="BM67" s="241"/>
      <c r="BN67" s="241"/>
      <c r="BO67" s="241"/>
      <c r="BP67" s="241"/>
      <c r="BQ67" s="238">
        <v>61</v>
      </c>
      <c r="BR67" s="243"/>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30"/>
    </row>
    <row r="68" spans="1:131" ht="26.25" customHeight="1" thickTop="1" x14ac:dyDescent="0.2">
      <c r="A68" s="236">
        <v>1</v>
      </c>
      <c r="B68" s="869" t="s">
        <v>548</v>
      </c>
      <c r="C68" s="870"/>
      <c r="D68" s="870"/>
      <c r="E68" s="870"/>
      <c r="F68" s="870"/>
      <c r="G68" s="870"/>
      <c r="H68" s="870"/>
      <c r="I68" s="870"/>
      <c r="J68" s="870"/>
      <c r="K68" s="870"/>
      <c r="L68" s="870"/>
      <c r="M68" s="870"/>
      <c r="N68" s="870"/>
      <c r="O68" s="870"/>
      <c r="P68" s="871"/>
      <c r="Q68" s="872">
        <v>5018</v>
      </c>
      <c r="R68" s="866"/>
      <c r="S68" s="866"/>
      <c r="T68" s="866"/>
      <c r="U68" s="866"/>
      <c r="V68" s="866">
        <v>4517</v>
      </c>
      <c r="W68" s="866"/>
      <c r="X68" s="866"/>
      <c r="Y68" s="866"/>
      <c r="Z68" s="866"/>
      <c r="AA68" s="866">
        <v>501</v>
      </c>
      <c r="AB68" s="866"/>
      <c r="AC68" s="866"/>
      <c r="AD68" s="866"/>
      <c r="AE68" s="866"/>
      <c r="AF68" s="866">
        <v>3745</v>
      </c>
      <c r="AG68" s="866"/>
      <c r="AH68" s="866"/>
      <c r="AI68" s="866"/>
      <c r="AJ68" s="866"/>
      <c r="AK68" s="866">
        <v>0</v>
      </c>
      <c r="AL68" s="866"/>
      <c r="AM68" s="866"/>
      <c r="AN68" s="866"/>
      <c r="AO68" s="866"/>
      <c r="AP68" s="866">
        <v>1264</v>
      </c>
      <c r="AQ68" s="866"/>
      <c r="AR68" s="866"/>
      <c r="AS68" s="866"/>
      <c r="AT68" s="866"/>
      <c r="AU68" s="866">
        <v>83</v>
      </c>
      <c r="AV68" s="866"/>
      <c r="AW68" s="866"/>
      <c r="AX68" s="866"/>
      <c r="AY68" s="866"/>
      <c r="AZ68" s="867"/>
      <c r="BA68" s="867"/>
      <c r="BB68" s="867"/>
      <c r="BC68" s="867"/>
      <c r="BD68" s="868"/>
      <c r="BE68" s="241"/>
      <c r="BF68" s="241"/>
      <c r="BG68" s="241"/>
      <c r="BH68" s="241"/>
      <c r="BI68" s="241"/>
      <c r="BJ68" s="241"/>
      <c r="BK68" s="241"/>
      <c r="BL68" s="241"/>
      <c r="BM68" s="241"/>
      <c r="BN68" s="241"/>
      <c r="BO68" s="241"/>
      <c r="BP68" s="241"/>
      <c r="BQ68" s="238">
        <v>62</v>
      </c>
      <c r="BR68" s="243"/>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30"/>
    </row>
    <row r="69" spans="1:131" ht="26.25" customHeight="1" x14ac:dyDescent="0.2">
      <c r="A69" s="238">
        <v>2</v>
      </c>
      <c r="B69" s="873" t="s">
        <v>549</v>
      </c>
      <c r="C69" s="874"/>
      <c r="D69" s="874"/>
      <c r="E69" s="874"/>
      <c r="F69" s="874"/>
      <c r="G69" s="874"/>
      <c r="H69" s="874"/>
      <c r="I69" s="874"/>
      <c r="J69" s="874"/>
      <c r="K69" s="874"/>
      <c r="L69" s="874"/>
      <c r="M69" s="874"/>
      <c r="N69" s="874"/>
      <c r="O69" s="874"/>
      <c r="P69" s="875"/>
      <c r="Q69" s="876">
        <v>702</v>
      </c>
      <c r="R69" s="830"/>
      <c r="S69" s="830"/>
      <c r="T69" s="830"/>
      <c r="U69" s="830"/>
      <c r="V69" s="830">
        <v>676</v>
      </c>
      <c r="W69" s="830"/>
      <c r="X69" s="830"/>
      <c r="Y69" s="830"/>
      <c r="Z69" s="830"/>
      <c r="AA69" s="830">
        <v>26</v>
      </c>
      <c r="AB69" s="830"/>
      <c r="AC69" s="830"/>
      <c r="AD69" s="830"/>
      <c r="AE69" s="830"/>
      <c r="AF69" s="830">
        <v>20</v>
      </c>
      <c r="AG69" s="830"/>
      <c r="AH69" s="830"/>
      <c r="AI69" s="830"/>
      <c r="AJ69" s="830"/>
      <c r="AK69" s="830" t="s">
        <v>556</v>
      </c>
      <c r="AL69" s="830"/>
      <c r="AM69" s="830"/>
      <c r="AN69" s="830"/>
      <c r="AO69" s="830"/>
      <c r="AP69" s="830">
        <v>1195</v>
      </c>
      <c r="AQ69" s="830"/>
      <c r="AR69" s="830"/>
      <c r="AS69" s="830"/>
      <c r="AT69" s="830"/>
      <c r="AU69" s="830">
        <v>546</v>
      </c>
      <c r="AV69" s="830"/>
      <c r="AW69" s="830"/>
      <c r="AX69" s="830"/>
      <c r="AY69" s="830"/>
      <c r="AZ69" s="832"/>
      <c r="BA69" s="832"/>
      <c r="BB69" s="832"/>
      <c r="BC69" s="832"/>
      <c r="BD69" s="833"/>
      <c r="BE69" s="241"/>
      <c r="BF69" s="241"/>
      <c r="BG69" s="241"/>
      <c r="BH69" s="241"/>
      <c r="BI69" s="241"/>
      <c r="BJ69" s="241"/>
      <c r="BK69" s="241"/>
      <c r="BL69" s="241"/>
      <c r="BM69" s="241"/>
      <c r="BN69" s="241"/>
      <c r="BO69" s="241"/>
      <c r="BP69" s="241"/>
      <c r="BQ69" s="238">
        <v>63</v>
      </c>
      <c r="BR69" s="243"/>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30"/>
    </row>
    <row r="70" spans="1:131" ht="26.25" customHeight="1" x14ac:dyDescent="0.2">
      <c r="A70" s="238">
        <v>3</v>
      </c>
      <c r="B70" s="873" t="s">
        <v>550</v>
      </c>
      <c r="C70" s="874"/>
      <c r="D70" s="874"/>
      <c r="E70" s="874"/>
      <c r="F70" s="874"/>
      <c r="G70" s="874"/>
      <c r="H70" s="874"/>
      <c r="I70" s="874"/>
      <c r="J70" s="874"/>
      <c r="K70" s="874"/>
      <c r="L70" s="874"/>
      <c r="M70" s="874"/>
      <c r="N70" s="874"/>
      <c r="O70" s="874"/>
      <c r="P70" s="875"/>
      <c r="Q70" s="876">
        <v>2421</v>
      </c>
      <c r="R70" s="830"/>
      <c r="S70" s="830"/>
      <c r="T70" s="830"/>
      <c r="U70" s="830"/>
      <c r="V70" s="830">
        <v>2180</v>
      </c>
      <c r="W70" s="830"/>
      <c r="X70" s="830"/>
      <c r="Y70" s="830"/>
      <c r="Z70" s="830"/>
      <c r="AA70" s="830">
        <v>241</v>
      </c>
      <c r="AB70" s="830"/>
      <c r="AC70" s="830"/>
      <c r="AD70" s="830"/>
      <c r="AE70" s="830"/>
      <c r="AF70" s="830">
        <v>205</v>
      </c>
      <c r="AG70" s="830"/>
      <c r="AH70" s="830"/>
      <c r="AI70" s="830"/>
      <c r="AJ70" s="830"/>
      <c r="AK70" s="830">
        <v>0</v>
      </c>
      <c r="AL70" s="830"/>
      <c r="AM70" s="830"/>
      <c r="AN70" s="830"/>
      <c r="AO70" s="830"/>
      <c r="AP70" s="830">
        <v>959</v>
      </c>
      <c r="AQ70" s="830"/>
      <c r="AR70" s="830"/>
      <c r="AS70" s="830"/>
      <c r="AT70" s="830"/>
      <c r="AU70" s="830">
        <v>84</v>
      </c>
      <c r="AV70" s="830"/>
      <c r="AW70" s="830"/>
      <c r="AX70" s="830"/>
      <c r="AY70" s="830"/>
      <c r="AZ70" s="832"/>
      <c r="BA70" s="832"/>
      <c r="BB70" s="832"/>
      <c r="BC70" s="832"/>
      <c r="BD70" s="833"/>
      <c r="BE70" s="241"/>
      <c r="BF70" s="241"/>
      <c r="BG70" s="241"/>
      <c r="BH70" s="241"/>
      <c r="BI70" s="241"/>
      <c r="BJ70" s="241"/>
      <c r="BK70" s="241"/>
      <c r="BL70" s="241"/>
      <c r="BM70" s="241"/>
      <c r="BN70" s="241"/>
      <c r="BO70" s="241"/>
      <c r="BP70" s="241"/>
      <c r="BQ70" s="238">
        <v>64</v>
      </c>
      <c r="BR70" s="243"/>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30"/>
    </row>
    <row r="71" spans="1:131" ht="26.25" customHeight="1" x14ac:dyDescent="0.2">
      <c r="A71" s="238">
        <v>4</v>
      </c>
      <c r="B71" s="873" t="s">
        <v>551</v>
      </c>
      <c r="C71" s="874"/>
      <c r="D71" s="874"/>
      <c r="E71" s="874"/>
      <c r="F71" s="874"/>
      <c r="G71" s="874"/>
      <c r="H71" s="874"/>
      <c r="I71" s="874"/>
      <c r="J71" s="874"/>
      <c r="K71" s="874"/>
      <c r="L71" s="874"/>
      <c r="M71" s="874"/>
      <c r="N71" s="874"/>
      <c r="O71" s="874"/>
      <c r="P71" s="875"/>
      <c r="Q71" s="876">
        <v>270</v>
      </c>
      <c r="R71" s="830"/>
      <c r="S71" s="830"/>
      <c r="T71" s="830"/>
      <c r="U71" s="830"/>
      <c r="V71" s="830">
        <v>247</v>
      </c>
      <c r="W71" s="830"/>
      <c r="X71" s="830"/>
      <c r="Y71" s="830"/>
      <c r="Z71" s="830"/>
      <c r="AA71" s="830">
        <v>23</v>
      </c>
      <c r="AB71" s="830"/>
      <c r="AC71" s="830"/>
      <c r="AD71" s="830"/>
      <c r="AE71" s="830"/>
      <c r="AF71" s="830">
        <v>23</v>
      </c>
      <c r="AG71" s="830"/>
      <c r="AH71" s="830"/>
      <c r="AI71" s="830"/>
      <c r="AJ71" s="830"/>
      <c r="AK71" s="830" t="s">
        <v>556</v>
      </c>
      <c r="AL71" s="830"/>
      <c r="AM71" s="830"/>
      <c r="AN71" s="830"/>
      <c r="AO71" s="830"/>
      <c r="AP71" s="830" t="s">
        <v>556</v>
      </c>
      <c r="AQ71" s="830"/>
      <c r="AR71" s="830"/>
      <c r="AS71" s="830"/>
      <c r="AT71" s="830"/>
      <c r="AU71" s="830" t="s">
        <v>556</v>
      </c>
      <c r="AV71" s="830"/>
      <c r="AW71" s="830"/>
      <c r="AX71" s="830"/>
      <c r="AY71" s="830"/>
      <c r="AZ71" s="832"/>
      <c r="BA71" s="832"/>
      <c r="BB71" s="832"/>
      <c r="BC71" s="832"/>
      <c r="BD71" s="833"/>
      <c r="BE71" s="241"/>
      <c r="BF71" s="241"/>
      <c r="BG71" s="241"/>
      <c r="BH71" s="241"/>
      <c r="BI71" s="241"/>
      <c r="BJ71" s="241"/>
      <c r="BK71" s="241"/>
      <c r="BL71" s="241"/>
      <c r="BM71" s="241"/>
      <c r="BN71" s="241"/>
      <c r="BO71" s="241"/>
      <c r="BP71" s="241"/>
      <c r="BQ71" s="238">
        <v>65</v>
      </c>
      <c r="BR71" s="243"/>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30"/>
    </row>
    <row r="72" spans="1:131" ht="26.25" customHeight="1" x14ac:dyDescent="0.2">
      <c r="A72" s="238">
        <v>5</v>
      </c>
      <c r="B72" s="873" t="s">
        <v>552</v>
      </c>
      <c r="C72" s="874"/>
      <c r="D72" s="874"/>
      <c r="E72" s="874"/>
      <c r="F72" s="874"/>
      <c r="G72" s="874"/>
      <c r="H72" s="874"/>
      <c r="I72" s="874"/>
      <c r="J72" s="874"/>
      <c r="K72" s="874"/>
      <c r="L72" s="874"/>
      <c r="M72" s="874"/>
      <c r="N72" s="874"/>
      <c r="O72" s="874"/>
      <c r="P72" s="875"/>
      <c r="Q72" s="876">
        <v>315636</v>
      </c>
      <c r="R72" s="830"/>
      <c r="S72" s="830"/>
      <c r="T72" s="830"/>
      <c r="U72" s="830"/>
      <c r="V72" s="830">
        <v>306127</v>
      </c>
      <c r="W72" s="830"/>
      <c r="X72" s="830"/>
      <c r="Y72" s="830"/>
      <c r="Z72" s="830"/>
      <c r="AA72" s="830">
        <v>9509</v>
      </c>
      <c r="AB72" s="830"/>
      <c r="AC72" s="830"/>
      <c r="AD72" s="830"/>
      <c r="AE72" s="830"/>
      <c r="AF72" s="830">
        <v>6033</v>
      </c>
      <c r="AG72" s="830"/>
      <c r="AH72" s="830"/>
      <c r="AI72" s="830"/>
      <c r="AJ72" s="830"/>
      <c r="AK72" s="830" t="s">
        <v>556</v>
      </c>
      <c r="AL72" s="830"/>
      <c r="AM72" s="830"/>
      <c r="AN72" s="830"/>
      <c r="AO72" s="830"/>
      <c r="AP72" s="830" t="s">
        <v>556</v>
      </c>
      <c r="AQ72" s="830"/>
      <c r="AR72" s="830"/>
      <c r="AS72" s="830"/>
      <c r="AT72" s="830"/>
      <c r="AU72" s="830" t="s">
        <v>556</v>
      </c>
      <c r="AV72" s="830"/>
      <c r="AW72" s="830"/>
      <c r="AX72" s="830"/>
      <c r="AY72" s="830"/>
      <c r="AZ72" s="832"/>
      <c r="BA72" s="832"/>
      <c r="BB72" s="832"/>
      <c r="BC72" s="832"/>
      <c r="BD72" s="833"/>
      <c r="BE72" s="241"/>
      <c r="BF72" s="241"/>
      <c r="BG72" s="241"/>
      <c r="BH72" s="241"/>
      <c r="BI72" s="241"/>
      <c r="BJ72" s="241"/>
      <c r="BK72" s="241"/>
      <c r="BL72" s="241"/>
      <c r="BM72" s="241"/>
      <c r="BN72" s="241"/>
      <c r="BO72" s="241"/>
      <c r="BP72" s="241"/>
      <c r="BQ72" s="238">
        <v>66</v>
      </c>
      <c r="BR72" s="243"/>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30"/>
    </row>
    <row r="73" spans="1:131" ht="26.25" customHeight="1" x14ac:dyDescent="0.2">
      <c r="A73" s="238">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41"/>
      <c r="BF73" s="241"/>
      <c r="BG73" s="241"/>
      <c r="BH73" s="241"/>
      <c r="BI73" s="241"/>
      <c r="BJ73" s="241"/>
      <c r="BK73" s="241"/>
      <c r="BL73" s="241"/>
      <c r="BM73" s="241"/>
      <c r="BN73" s="241"/>
      <c r="BO73" s="241"/>
      <c r="BP73" s="241"/>
      <c r="BQ73" s="238">
        <v>67</v>
      </c>
      <c r="BR73" s="243"/>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30"/>
    </row>
    <row r="74" spans="1:131" ht="26.25" customHeight="1" x14ac:dyDescent="0.2">
      <c r="A74" s="238">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41"/>
      <c r="BF74" s="241"/>
      <c r="BG74" s="241"/>
      <c r="BH74" s="241"/>
      <c r="BI74" s="241"/>
      <c r="BJ74" s="241"/>
      <c r="BK74" s="241"/>
      <c r="BL74" s="241"/>
      <c r="BM74" s="241"/>
      <c r="BN74" s="241"/>
      <c r="BO74" s="241"/>
      <c r="BP74" s="241"/>
      <c r="BQ74" s="238">
        <v>68</v>
      </c>
      <c r="BR74" s="243"/>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30"/>
    </row>
    <row r="75" spans="1:131" ht="26.25" customHeight="1" x14ac:dyDescent="0.2">
      <c r="A75" s="238">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41"/>
      <c r="BF75" s="241"/>
      <c r="BG75" s="241"/>
      <c r="BH75" s="241"/>
      <c r="BI75" s="241"/>
      <c r="BJ75" s="241"/>
      <c r="BK75" s="241"/>
      <c r="BL75" s="241"/>
      <c r="BM75" s="241"/>
      <c r="BN75" s="241"/>
      <c r="BO75" s="241"/>
      <c r="BP75" s="241"/>
      <c r="BQ75" s="238">
        <v>69</v>
      </c>
      <c r="BR75" s="243"/>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30"/>
    </row>
    <row r="76" spans="1:131" ht="26.25" customHeight="1" x14ac:dyDescent="0.2">
      <c r="A76" s="238">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41"/>
      <c r="BF76" s="241"/>
      <c r="BG76" s="241"/>
      <c r="BH76" s="241"/>
      <c r="BI76" s="241"/>
      <c r="BJ76" s="241"/>
      <c r="BK76" s="241"/>
      <c r="BL76" s="241"/>
      <c r="BM76" s="241"/>
      <c r="BN76" s="241"/>
      <c r="BO76" s="241"/>
      <c r="BP76" s="241"/>
      <c r="BQ76" s="238">
        <v>70</v>
      </c>
      <c r="BR76" s="243"/>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30"/>
    </row>
    <row r="77" spans="1:131" ht="26.25" customHeight="1" x14ac:dyDescent="0.2">
      <c r="A77" s="238">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41"/>
      <c r="BF77" s="241"/>
      <c r="BG77" s="241"/>
      <c r="BH77" s="241"/>
      <c r="BI77" s="241"/>
      <c r="BJ77" s="241"/>
      <c r="BK77" s="241"/>
      <c r="BL77" s="241"/>
      <c r="BM77" s="241"/>
      <c r="BN77" s="241"/>
      <c r="BO77" s="241"/>
      <c r="BP77" s="241"/>
      <c r="BQ77" s="238">
        <v>71</v>
      </c>
      <c r="BR77" s="243"/>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30"/>
    </row>
    <row r="78" spans="1:131" ht="26.25" customHeight="1" x14ac:dyDescent="0.2">
      <c r="A78" s="238">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41"/>
      <c r="BF78" s="241"/>
      <c r="BG78" s="241"/>
      <c r="BH78" s="241"/>
      <c r="BI78" s="241"/>
      <c r="BJ78" s="230"/>
      <c r="BK78" s="230"/>
      <c r="BL78" s="230"/>
      <c r="BM78" s="230"/>
      <c r="BN78" s="230"/>
      <c r="BO78" s="241"/>
      <c r="BP78" s="241"/>
      <c r="BQ78" s="238">
        <v>72</v>
      </c>
      <c r="BR78" s="243"/>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30"/>
    </row>
    <row r="79" spans="1:131" ht="26.25" customHeight="1" x14ac:dyDescent="0.2">
      <c r="A79" s="238">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41"/>
      <c r="BF79" s="241"/>
      <c r="BG79" s="241"/>
      <c r="BH79" s="241"/>
      <c r="BI79" s="241"/>
      <c r="BJ79" s="230"/>
      <c r="BK79" s="230"/>
      <c r="BL79" s="230"/>
      <c r="BM79" s="230"/>
      <c r="BN79" s="230"/>
      <c r="BO79" s="241"/>
      <c r="BP79" s="241"/>
      <c r="BQ79" s="238">
        <v>73</v>
      </c>
      <c r="BR79" s="243"/>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30"/>
    </row>
    <row r="80" spans="1:131" ht="26.25" customHeight="1" x14ac:dyDescent="0.2">
      <c r="A80" s="238">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41"/>
      <c r="BF80" s="241"/>
      <c r="BG80" s="241"/>
      <c r="BH80" s="241"/>
      <c r="BI80" s="241"/>
      <c r="BJ80" s="241"/>
      <c r="BK80" s="241"/>
      <c r="BL80" s="241"/>
      <c r="BM80" s="241"/>
      <c r="BN80" s="241"/>
      <c r="BO80" s="241"/>
      <c r="BP80" s="241"/>
      <c r="BQ80" s="238">
        <v>74</v>
      </c>
      <c r="BR80" s="243"/>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30"/>
    </row>
    <row r="81" spans="1:131" ht="26.25" customHeight="1" x14ac:dyDescent="0.2">
      <c r="A81" s="238">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41"/>
      <c r="BF81" s="241"/>
      <c r="BG81" s="241"/>
      <c r="BH81" s="241"/>
      <c r="BI81" s="241"/>
      <c r="BJ81" s="241"/>
      <c r="BK81" s="241"/>
      <c r="BL81" s="241"/>
      <c r="BM81" s="241"/>
      <c r="BN81" s="241"/>
      <c r="BO81" s="241"/>
      <c r="BP81" s="241"/>
      <c r="BQ81" s="238">
        <v>75</v>
      </c>
      <c r="BR81" s="243"/>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30"/>
    </row>
    <row r="82" spans="1:131" ht="26.25" customHeight="1" x14ac:dyDescent="0.2">
      <c r="A82" s="238">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41"/>
      <c r="BF82" s="241"/>
      <c r="BG82" s="241"/>
      <c r="BH82" s="241"/>
      <c r="BI82" s="241"/>
      <c r="BJ82" s="241"/>
      <c r="BK82" s="241"/>
      <c r="BL82" s="241"/>
      <c r="BM82" s="241"/>
      <c r="BN82" s="241"/>
      <c r="BO82" s="241"/>
      <c r="BP82" s="241"/>
      <c r="BQ82" s="238">
        <v>76</v>
      </c>
      <c r="BR82" s="243"/>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30"/>
    </row>
    <row r="83" spans="1:131" ht="26.25" customHeight="1" x14ac:dyDescent="0.2">
      <c r="A83" s="238">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41"/>
      <c r="BF83" s="241"/>
      <c r="BG83" s="241"/>
      <c r="BH83" s="241"/>
      <c r="BI83" s="241"/>
      <c r="BJ83" s="241"/>
      <c r="BK83" s="241"/>
      <c r="BL83" s="241"/>
      <c r="BM83" s="241"/>
      <c r="BN83" s="241"/>
      <c r="BO83" s="241"/>
      <c r="BP83" s="241"/>
      <c r="BQ83" s="238">
        <v>77</v>
      </c>
      <c r="BR83" s="243"/>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30"/>
    </row>
    <row r="84" spans="1:131" ht="26.25" customHeight="1" x14ac:dyDescent="0.2">
      <c r="A84" s="238">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41"/>
      <c r="BF84" s="241"/>
      <c r="BG84" s="241"/>
      <c r="BH84" s="241"/>
      <c r="BI84" s="241"/>
      <c r="BJ84" s="241"/>
      <c r="BK84" s="241"/>
      <c r="BL84" s="241"/>
      <c r="BM84" s="241"/>
      <c r="BN84" s="241"/>
      <c r="BO84" s="241"/>
      <c r="BP84" s="241"/>
      <c r="BQ84" s="238">
        <v>78</v>
      </c>
      <c r="BR84" s="243"/>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30"/>
    </row>
    <row r="85" spans="1:131" ht="26.25" customHeight="1" x14ac:dyDescent="0.2">
      <c r="A85" s="238">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41"/>
      <c r="BF85" s="241"/>
      <c r="BG85" s="241"/>
      <c r="BH85" s="241"/>
      <c r="BI85" s="241"/>
      <c r="BJ85" s="241"/>
      <c r="BK85" s="241"/>
      <c r="BL85" s="241"/>
      <c r="BM85" s="241"/>
      <c r="BN85" s="241"/>
      <c r="BO85" s="241"/>
      <c r="BP85" s="241"/>
      <c r="BQ85" s="238">
        <v>79</v>
      </c>
      <c r="BR85" s="243"/>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30"/>
    </row>
    <row r="86" spans="1:131" ht="26.25" customHeight="1" x14ac:dyDescent="0.2">
      <c r="A86" s="238">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41"/>
      <c r="BF86" s="241"/>
      <c r="BG86" s="241"/>
      <c r="BH86" s="241"/>
      <c r="BI86" s="241"/>
      <c r="BJ86" s="241"/>
      <c r="BK86" s="241"/>
      <c r="BL86" s="241"/>
      <c r="BM86" s="241"/>
      <c r="BN86" s="241"/>
      <c r="BO86" s="241"/>
      <c r="BP86" s="241"/>
      <c r="BQ86" s="238">
        <v>80</v>
      </c>
      <c r="BR86" s="243"/>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30"/>
    </row>
    <row r="87" spans="1:131" ht="26.25" customHeight="1" x14ac:dyDescent="0.2">
      <c r="A87" s="244">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41"/>
      <c r="BF87" s="241"/>
      <c r="BG87" s="241"/>
      <c r="BH87" s="241"/>
      <c r="BI87" s="241"/>
      <c r="BJ87" s="241"/>
      <c r="BK87" s="241"/>
      <c r="BL87" s="241"/>
      <c r="BM87" s="241"/>
      <c r="BN87" s="241"/>
      <c r="BO87" s="241"/>
      <c r="BP87" s="241"/>
      <c r="BQ87" s="238">
        <v>81</v>
      </c>
      <c r="BR87" s="243"/>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30"/>
    </row>
    <row r="88" spans="1:131" ht="26.25" customHeight="1" thickBot="1" x14ac:dyDescent="0.25">
      <c r="A88" s="240" t="s">
        <v>379</v>
      </c>
      <c r="B88" s="789" t="s">
        <v>402</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41"/>
      <c r="BF88" s="241"/>
      <c r="BG88" s="241"/>
      <c r="BH88" s="241"/>
      <c r="BI88" s="241"/>
      <c r="BJ88" s="241"/>
      <c r="BK88" s="241"/>
      <c r="BL88" s="241"/>
      <c r="BM88" s="241"/>
      <c r="BN88" s="241"/>
      <c r="BO88" s="241"/>
      <c r="BP88" s="241"/>
      <c r="BQ88" s="238">
        <v>82</v>
      </c>
      <c r="BR88" s="243"/>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379</v>
      </c>
      <c r="BR102" s="789" t="s">
        <v>403</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24</v>
      </c>
      <c r="CS102" s="852"/>
      <c r="CT102" s="852"/>
      <c r="CU102" s="852"/>
      <c r="CV102" s="891"/>
      <c r="CW102" s="890">
        <v>25</v>
      </c>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15" t="s">
        <v>404</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16" t="s">
        <v>405</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406</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407</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17" t="s">
        <v>408</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409</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30" customFormat="1" ht="26.25" customHeight="1" x14ac:dyDescent="0.2">
      <c r="A109" s="912" t="s">
        <v>410</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411</v>
      </c>
      <c r="AB109" s="893"/>
      <c r="AC109" s="893"/>
      <c r="AD109" s="893"/>
      <c r="AE109" s="894"/>
      <c r="AF109" s="892" t="s">
        <v>412</v>
      </c>
      <c r="AG109" s="893"/>
      <c r="AH109" s="893"/>
      <c r="AI109" s="893"/>
      <c r="AJ109" s="894"/>
      <c r="AK109" s="892" t="s">
        <v>295</v>
      </c>
      <c r="AL109" s="893"/>
      <c r="AM109" s="893"/>
      <c r="AN109" s="893"/>
      <c r="AO109" s="894"/>
      <c r="AP109" s="892" t="s">
        <v>413</v>
      </c>
      <c r="AQ109" s="893"/>
      <c r="AR109" s="893"/>
      <c r="AS109" s="893"/>
      <c r="AT109" s="895"/>
      <c r="AU109" s="912" t="s">
        <v>410</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411</v>
      </c>
      <c r="BR109" s="893"/>
      <c r="BS109" s="893"/>
      <c r="BT109" s="893"/>
      <c r="BU109" s="894"/>
      <c r="BV109" s="892" t="s">
        <v>412</v>
      </c>
      <c r="BW109" s="893"/>
      <c r="BX109" s="893"/>
      <c r="BY109" s="893"/>
      <c r="BZ109" s="894"/>
      <c r="CA109" s="892" t="s">
        <v>295</v>
      </c>
      <c r="CB109" s="893"/>
      <c r="CC109" s="893"/>
      <c r="CD109" s="893"/>
      <c r="CE109" s="894"/>
      <c r="CF109" s="913" t="s">
        <v>413</v>
      </c>
      <c r="CG109" s="913"/>
      <c r="CH109" s="913"/>
      <c r="CI109" s="913"/>
      <c r="CJ109" s="913"/>
      <c r="CK109" s="892" t="s">
        <v>414</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411</v>
      </c>
      <c r="DH109" s="893"/>
      <c r="DI109" s="893"/>
      <c r="DJ109" s="893"/>
      <c r="DK109" s="894"/>
      <c r="DL109" s="892" t="s">
        <v>412</v>
      </c>
      <c r="DM109" s="893"/>
      <c r="DN109" s="893"/>
      <c r="DO109" s="893"/>
      <c r="DP109" s="894"/>
      <c r="DQ109" s="892" t="s">
        <v>295</v>
      </c>
      <c r="DR109" s="893"/>
      <c r="DS109" s="893"/>
      <c r="DT109" s="893"/>
      <c r="DU109" s="894"/>
      <c r="DV109" s="892" t="s">
        <v>413</v>
      </c>
      <c r="DW109" s="893"/>
      <c r="DX109" s="893"/>
      <c r="DY109" s="893"/>
      <c r="DZ109" s="895"/>
    </row>
    <row r="110" spans="1:131" s="230" customFormat="1" ht="26.25" customHeight="1" x14ac:dyDescent="0.2">
      <c r="A110" s="896" t="s">
        <v>415</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1254166</v>
      </c>
      <c r="AB110" s="900"/>
      <c r="AC110" s="900"/>
      <c r="AD110" s="900"/>
      <c r="AE110" s="901"/>
      <c r="AF110" s="902">
        <v>1189051</v>
      </c>
      <c r="AG110" s="900"/>
      <c r="AH110" s="900"/>
      <c r="AI110" s="900"/>
      <c r="AJ110" s="901"/>
      <c r="AK110" s="902">
        <v>1168340</v>
      </c>
      <c r="AL110" s="900"/>
      <c r="AM110" s="900"/>
      <c r="AN110" s="900"/>
      <c r="AO110" s="901"/>
      <c r="AP110" s="903">
        <v>21.6</v>
      </c>
      <c r="AQ110" s="904"/>
      <c r="AR110" s="904"/>
      <c r="AS110" s="904"/>
      <c r="AT110" s="905"/>
      <c r="AU110" s="906" t="s">
        <v>69</v>
      </c>
      <c r="AV110" s="907"/>
      <c r="AW110" s="907"/>
      <c r="AX110" s="907"/>
      <c r="AY110" s="907"/>
      <c r="AZ110" s="929" t="s">
        <v>416</v>
      </c>
      <c r="BA110" s="897"/>
      <c r="BB110" s="897"/>
      <c r="BC110" s="897"/>
      <c r="BD110" s="897"/>
      <c r="BE110" s="897"/>
      <c r="BF110" s="897"/>
      <c r="BG110" s="897"/>
      <c r="BH110" s="897"/>
      <c r="BI110" s="897"/>
      <c r="BJ110" s="897"/>
      <c r="BK110" s="897"/>
      <c r="BL110" s="897"/>
      <c r="BM110" s="897"/>
      <c r="BN110" s="897"/>
      <c r="BO110" s="897"/>
      <c r="BP110" s="898"/>
      <c r="BQ110" s="930">
        <v>10130271</v>
      </c>
      <c r="BR110" s="931"/>
      <c r="BS110" s="931"/>
      <c r="BT110" s="931"/>
      <c r="BU110" s="931"/>
      <c r="BV110" s="931">
        <v>11044445</v>
      </c>
      <c r="BW110" s="931"/>
      <c r="BX110" s="931"/>
      <c r="BY110" s="931"/>
      <c r="BZ110" s="931"/>
      <c r="CA110" s="931">
        <v>11382171</v>
      </c>
      <c r="CB110" s="931"/>
      <c r="CC110" s="931"/>
      <c r="CD110" s="931"/>
      <c r="CE110" s="931"/>
      <c r="CF110" s="944">
        <v>210.5</v>
      </c>
      <c r="CG110" s="945"/>
      <c r="CH110" s="945"/>
      <c r="CI110" s="945"/>
      <c r="CJ110" s="945"/>
      <c r="CK110" s="946" t="s">
        <v>417</v>
      </c>
      <c r="CL110" s="947"/>
      <c r="CM110" s="929" t="s">
        <v>418</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30" customFormat="1" ht="26.25" customHeight="1" x14ac:dyDescent="0.2">
      <c r="A111" s="934" t="s">
        <v>419</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420</v>
      </c>
      <c r="BA111" s="923"/>
      <c r="BB111" s="923"/>
      <c r="BC111" s="923"/>
      <c r="BD111" s="923"/>
      <c r="BE111" s="923"/>
      <c r="BF111" s="923"/>
      <c r="BG111" s="923"/>
      <c r="BH111" s="923"/>
      <c r="BI111" s="923"/>
      <c r="BJ111" s="923"/>
      <c r="BK111" s="923"/>
      <c r="BL111" s="923"/>
      <c r="BM111" s="923"/>
      <c r="BN111" s="923"/>
      <c r="BO111" s="923"/>
      <c r="BP111" s="924"/>
      <c r="BQ111" s="925">
        <v>58972</v>
      </c>
      <c r="BR111" s="926"/>
      <c r="BS111" s="926"/>
      <c r="BT111" s="926"/>
      <c r="BU111" s="926"/>
      <c r="BV111" s="926">
        <v>54233</v>
      </c>
      <c r="BW111" s="926"/>
      <c r="BX111" s="926"/>
      <c r="BY111" s="926"/>
      <c r="BZ111" s="926"/>
      <c r="CA111" s="926">
        <v>49136</v>
      </c>
      <c r="CB111" s="926"/>
      <c r="CC111" s="926"/>
      <c r="CD111" s="926"/>
      <c r="CE111" s="926"/>
      <c r="CF111" s="920">
        <v>0.9</v>
      </c>
      <c r="CG111" s="921"/>
      <c r="CH111" s="921"/>
      <c r="CI111" s="921"/>
      <c r="CJ111" s="921"/>
      <c r="CK111" s="948"/>
      <c r="CL111" s="949"/>
      <c r="CM111" s="922" t="s">
        <v>421</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30" customFormat="1" ht="26.25" customHeight="1" x14ac:dyDescent="0.2">
      <c r="A112" s="952" t="s">
        <v>422</v>
      </c>
      <c r="B112" s="953"/>
      <c r="C112" s="923" t="s">
        <v>423</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424</v>
      </c>
      <c r="BA112" s="923"/>
      <c r="BB112" s="923"/>
      <c r="BC112" s="923"/>
      <c r="BD112" s="923"/>
      <c r="BE112" s="923"/>
      <c r="BF112" s="923"/>
      <c r="BG112" s="923"/>
      <c r="BH112" s="923"/>
      <c r="BI112" s="923"/>
      <c r="BJ112" s="923"/>
      <c r="BK112" s="923"/>
      <c r="BL112" s="923"/>
      <c r="BM112" s="923"/>
      <c r="BN112" s="923"/>
      <c r="BO112" s="923"/>
      <c r="BP112" s="924"/>
      <c r="BQ112" s="925">
        <v>4334790</v>
      </c>
      <c r="BR112" s="926"/>
      <c r="BS112" s="926"/>
      <c r="BT112" s="926"/>
      <c r="BU112" s="926"/>
      <c r="BV112" s="926">
        <v>3836181</v>
      </c>
      <c r="BW112" s="926"/>
      <c r="BX112" s="926"/>
      <c r="BY112" s="926"/>
      <c r="BZ112" s="926"/>
      <c r="CA112" s="926">
        <v>3637683</v>
      </c>
      <c r="CB112" s="926"/>
      <c r="CC112" s="926"/>
      <c r="CD112" s="926"/>
      <c r="CE112" s="926"/>
      <c r="CF112" s="920">
        <v>67.3</v>
      </c>
      <c r="CG112" s="921"/>
      <c r="CH112" s="921"/>
      <c r="CI112" s="921"/>
      <c r="CJ112" s="921"/>
      <c r="CK112" s="948"/>
      <c r="CL112" s="949"/>
      <c r="CM112" s="922" t="s">
        <v>425</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30" customFormat="1" ht="26.25" customHeight="1" x14ac:dyDescent="0.2">
      <c r="A113" s="954"/>
      <c r="B113" s="955"/>
      <c r="C113" s="923" t="s">
        <v>426</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364543</v>
      </c>
      <c r="AB113" s="938"/>
      <c r="AC113" s="938"/>
      <c r="AD113" s="938"/>
      <c r="AE113" s="939"/>
      <c r="AF113" s="940">
        <v>389283</v>
      </c>
      <c r="AG113" s="938"/>
      <c r="AH113" s="938"/>
      <c r="AI113" s="938"/>
      <c r="AJ113" s="939"/>
      <c r="AK113" s="940">
        <v>416867</v>
      </c>
      <c r="AL113" s="938"/>
      <c r="AM113" s="938"/>
      <c r="AN113" s="938"/>
      <c r="AO113" s="939"/>
      <c r="AP113" s="941">
        <v>7.7</v>
      </c>
      <c r="AQ113" s="942"/>
      <c r="AR113" s="942"/>
      <c r="AS113" s="942"/>
      <c r="AT113" s="943"/>
      <c r="AU113" s="908"/>
      <c r="AV113" s="909"/>
      <c r="AW113" s="909"/>
      <c r="AX113" s="909"/>
      <c r="AY113" s="909"/>
      <c r="AZ113" s="922" t="s">
        <v>427</v>
      </c>
      <c r="BA113" s="923"/>
      <c r="BB113" s="923"/>
      <c r="BC113" s="923"/>
      <c r="BD113" s="923"/>
      <c r="BE113" s="923"/>
      <c r="BF113" s="923"/>
      <c r="BG113" s="923"/>
      <c r="BH113" s="923"/>
      <c r="BI113" s="923"/>
      <c r="BJ113" s="923"/>
      <c r="BK113" s="923"/>
      <c r="BL113" s="923"/>
      <c r="BM113" s="923"/>
      <c r="BN113" s="923"/>
      <c r="BO113" s="923"/>
      <c r="BP113" s="924"/>
      <c r="BQ113" s="925">
        <v>758147</v>
      </c>
      <c r="BR113" s="926"/>
      <c r="BS113" s="926"/>
      <c r="BT113" s="926"/>
      <c r="BU113" s="926"/>
      <c r="BV113" s="926">
        <v>720848</v>
      </c>
      <c r="BW113" s="926"/>
      <c r="BX113" s="926"/>
      <c r="BY113" s="926"/>
      <c r="BZ113" s="926"/>
      <c r="CA113" s="926">
        <v>713380</v>
      </c>
      <c r="CB113" s="926"/>
      <c r="CC113" s="926"/>
      <c r="CD113" s="926"/>
      <c r="CE113" s="926"/>
      <c r="CF113" s="920">
        <v>13.2</v>
      </c>
      <c r="CG113" s="921"/>
      <c r="CH113" s="921"/>
      <c r="CI113" s="921"/>
      <c r="CJ113" s="921"/>
      <c r="CK113" s="948"/>
      <c r="CL113" s="949"/>
      <c r="CM113" s="922" t="s">
        <v>428</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30" customFormat="1" ht="26.25" customHeight="1" x14ac:dyDescent="0.2">
      <c r="A114" s="954"/>
      <c r="B114" s="955"/>
      <c r="C114" s="923" t="s">
        <v>429</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98927</v>
      </c>
      <c r="AB114" s="959"/>
      <c r="AC114" s="959"/>
      <c r="AD114" s="959"/>
      <c r="AE114" s="960"/>
      <c r="AF114" s="961">
        <v>68048</v>
      </c>
      <c r="AG114" s="959"/>
      <c r="AH114" s="959"/>
      <c r="AI114" s="959"/>
      <c r="AJ114" s="960"/>
      <c r="AK114" s="961">
        <v>69039</v>
      </c>
      <c r="AL114" s="959"/>
      <c r="AM114" s="959"/>
      <c r="AN114" s="959"/>
      <c r="AO114" s="960"/>
      <c r="AP114" s="962">
        <v>1.3</v>
      </c>
      <c r="AQ114" s="963"/>
      <c r="AR114" s="963"/>
      <c r="AS114" s="963"/>
      <c r="AT114" s="964"/>
      <c r="AU114" s="908"/>
      <c r="AV114" s="909"/>
      <c r="AW114" s="909"/>
      <c r="AX114" s="909"/>
      <c r="AY114" s="909"/>
      <c r="AZ114" s="922" t="s">
        <v>430</v>
      </c>
      <c r="BA114" s="923"/>
      <c r="BB114" s="923"/>
      <c r="BC114" s="923"/>
      <c r="BD114" s="923"/>
      <c r="BE114" s="923"/>
      <c r="BF114" s="923"/>
      <c r="BG114" s="923"/>
      <c r="BH114" s="923"/>
      <c r="BI114" s="923"/>
      <c r="BJ114" s="923"/>
      <c r="BK114" s="923"/>
      <c r="BL114" s="923"/>
      <c r="BM114" s="923"/>
      <c r="BN114" s="923"/>
      <c r="BO114" s="923"/>
      <c r="BP114" s="924"/>
      <c r="BQ114" s="925">
        <v>1993208</v>
      </c>
      <c r="BR114" s="926"/>
      <c r="BS114" s="926"/>
      <c r="BT114" s="926"/>
      <c r="BU114" s="926"/>
      <c r="BV114" s="926">
        <v>1874373</v>
      </c>
      <c r="BW114" s="926"/>
      <c r="BX114" s="926"/>
      <c r="BY114" s="926"/>
      <c r="BZ114" s="926"/>
      <c r="CA114" s="926">
        <v>1957810</v>
      </c>
      <c r="CB114" s="926"/>
      <c r="CC114" s="926"/>
      <c r="CD114" s="926"/>
      <c r="CE114" s="926"/>
      <c r="CF114" s="920">
        <v>36.200000000000003</v>
      </c>
      <c r="CG114" s="921"/>
      <c r="CH114" s="921"/>
      <c r="CI114" s="921"/>
      <c r="CJ114" s="921"/>
      <c r="CK114" s="948"/>
      <c r="CL114" s="949"/>
      <c r="CM114" s="922" t="s">
        <v>431</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30" customFormat="1" ht="26.25" customHeight="1" x14ac:dyDescent="0.2">
      <c r="A115" s="954"/>
      <c r="B115" s="955"/>
      <c r="C115" s="923" t="s">
        <v>432</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1643</v>
      </c>
      <c r="AB115" s="938"/>
      <c r="AC115" s="938"/>
      <c r="AD115" s="938"/>
      <c r="AE115" s="939"/>
      <c r="AF115" s="940">
        <v>4740</v>
      </c>
      <c r="AG115" s="938"/>
      <c r="AH115" s="938"/>
      <c r="AI115" s="938"/>
      <c r="AJ115" s="939"/>
      <c r="AK115" s="940">
        <v>5097</v>
      </c>
      <c r="AL115" s="938"/>
      <c r="AM115" s="938"/>
      <c r="AN115" s="938"/>
      <c r="AO115" s="939"/>
      <c r="AP115" s="941">
        <v>0.1</v>
      </c>
      <c r="AQ115" s="942"/>
      <c r="AR115" s="942"/>
      <c r="AS115" s="942"/>
      <c r="AT115" s="943"/>
      <c r="AU115" s="908"/>
      <c r="AV115" s="909"/>
      <c r="AW115" s="909"/>
      <c r="AX115" s="909"/>
      <c r="AY115" s="909"/>
      <c r="AZ115" s="922" t="s">
        <v>433</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434</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30" customFormat="1" ht="26.25" customHeight="1" x14ac:dyDescent="0.2">
      <c r="A116" s="956"/>
      <c r="B116" s="957"/>
      <c r="C116" s="965" t="s">
        <v>435</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436</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437</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30" customFormat="1" ht="26.25" customHeight="1" x14ac:dyDescent="0.2">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438</v>
      </c>
      <c r="Z117" s="894"/>
      <c r="AA117" s="978">
        <v>1719279</v>
      </c>
      <c r="AB117" s="979"/>
      <c r="AC117" s="979"/>
      <c r="AD117" s="979"/>
      <c r="AE117" s="980"/>
      <c r="AF117" s="981">
        <v>1651122</v>
      </c>
      <c r="AG117" s="979"/>
      <c r="AH117" s="979"/>
      <c r="AI117" s="979"/>
      <c r="AJ117" s="980"/>
      <c r="AK117" s="981">
        <v>1659343</v>
      </c>
      <c r="AL117" s="979"/>
      <c r="AM117" s="979"/>
      <c r="AN117" s="979"/>
      <c r="AO117" s="980"/>
      <c r="AP117" s="982"/>
      <c r="AQ117" s="983"/>
      <c r="AR117" s="983"/>
      <c r="AS117" s="983"/>
      <c r="AT117" s="984"/>
      <c r="AU117" s="908"/>
      <c r="AV117" s="909"/>
      <c r="AW117" s="909"/>
      <c r="AX117" s="909"/>
      <c r="AY117" s="909"/>
      <c r="AZ117" s="974" t="s">
        <v>439</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440</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30" customFormat="1" ht="26.25" customHeight="1" x14ac:dyDescent="0.2">
      <c r="A118" s="912" t="s">
        <v>414</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411</v>
      </c>
      <c r="AB118" s="893"/>
      <c r="AC118" s="893"/>
      <c r="AD118" s="893"/>
      <c r="AE118" s="894"/>
      <c r="AF118" s="892" t="s">
        <v>412</v>
      </c>
      <c r="AG118" s="893"/>
      <c r="AH118" s="893"/>
      <c r="AI118" s="893"/>
      <c r="AJ118" s="894"/>
      <c r="AK118" s="892" t="s">
        <v>295</v>
      </c>
      <c r="AL118" s="893"/>
      <c r="AM118" s="893"/>
      <c r="AN118" s="893"/>
      <c r="AO118" s="894"/>
      <c r="AP118" s="970" t="s">
        <v>413</v>
      </c>
      <c r="AQ118" s="971"/>
      <c r="AR118" s="971"/>
      <c r="AS118" s="971"/>
      <c r="AT118" s="972"/>
      <c r="AU118" s="908"/>
      <c r="AV118" s="909"/>
      <c r="AW118" s="909"/>
      <c r="AX118" s="909"/>
      <c r="AY118" s="909"/>
      <c r="AZ118" s="973" t="s">
        <v>441</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442</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30" customFormat="1" ht="26.25" customHeight="1" x14ac:dyDescent="0.2">
      <c r="A119" s="1056" t="s">
        <v>417</v>
      </c>
      <c r="B119" s="947"/>
      <c r="C119" s="929" t="s">
        <v>418</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51" t="s">
        <v>178</v>
      </c>
      <c r="BA119" s="251"/>
      <c r="BB119" s="251"/>
      <c r="BC119" s="251"/>
      <c r="BD119" s="251"/>
      <c r="BE119" s="251"/>
      <c r="BF119" s="251"/>
      <c r="BG119" s="251"/>
      <c r="BH119" s="251"/>
      <c r="BI119" s="251"/>
      <c r="BJ119" s="251"/>
      <c r="BK119" s="251"/>
      <c r="BL119" s="251"/>
      <c r="BM119" s="251"/>
      <c r="BN119" s="251"/>
      <c r="BO119" s="977" t="s">
        <v>443</v>
      </c>
      <c r="BP119" s="1005"/>
      <c r="BQ119" s="999">
        <v>17275388</v>
      </c>
      <c r="BR119" s="1000"/>
      <c r="BS119" s="1000"/>
      <c r="BT119" s="1000"/>
      <c r="BU119" s="1000"/>
      <c r="BV119" s="1000">
        <v>17530080</v>
      </c>
      <c r="BW119" s="1000"/>
      <c r="BX119" s="1000"/>
      <c r="BY119" s="1000"/>
      <c r="BZ119" s="1000"/>
      <c r="CA119" s="1000">
        <v>17740180</v>
      </c>
      <c r="CB119" s="1000"/>
      <c r="CC119" s="1000"/>
      <c r="CD119" s="1000"/>
      <c r="CE119" s="1000"/>
      <c r="CF119" s="1001"/>
      <c r="CG119" s="1002"/>
      <c r="CH119" s="1002"/>
      <c r="CI119" s="1002"/>
      <c r="CJ119" s="1003"/>
      <c r="CK119" s="950"/>
      <c r="CL119" s="951"/>
      <c r="CM119" s="973" t="s">
        <v>444</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58972</v>
      </c>
      <c r="DH119" s="986"/>
      <c r="DI119" s="986"/>
      <c r="DJ119" s="986"/>
      <c r="DK119" s="987"/>
      <c r="DL119" s="985">
        <v>54233</v>
      </c>
      <c r="DM119" s="986"/>
      <c r="DN119" s="986"/>
      <c r="DO119" s="986"/>
      <c r="DP119" s="987"/>
      <c r="DQ119" s="985">
        <v>49136</v>
      </c>
      <c r="DR119" s="986"/>
      <c r="DS119" s="986"/>
      <c r="DT119" s="986"/>
      <c r="DU119" s="987"/>
      <c r="DV119" s="988">
        <v>0.9</v>
      </c>
      <c r="DW119" s="989"/>
      <c r="DX119" s="989"/>
      <c r="DY119" s="989"/>
      <c r="DZ119" s="990"/>
    </row>
    <row r="120" spans="1:130" s="230" customFormat="1" ht="26.25" customHeight="1" x14ac:dyDescent="0.2">
      <c r="A120" s="1057"/>
      <c r="B120" s="949"/>
      <c r="C120" s="922" t="s">
        <v>421</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445</v>
      </c>
      <c r="AV120" s="992"/>
      <c r="AW120" s="992"/>
      <c r="AX120" s="992"/>
      <c r="AY120" s="993"/>
      <c r="AZ120" s="929" t="s">
        <v>446</v>
      </c>
      <c r="BA120" s="897"/>
      <c r="BB120" s="897"/>
      <c r="BC120" s="897"/>
      <c r="BD120" s="897"/>
      <c r="BE120" s="897"/>
      <c r="BF120" s="897"/>
      <c r="BG120" s="897"/>
      <c r="BH120" s="897"/>
      <c r="BI120" s="897"/>
      <c r="BJ120" s="897"/>
      <c r="BK120" s="897"/>
      <c r="BL120" s="897"/>
      <c r="BM120" s="897"/>
      <c r="BN120" s="897"/>
      <c r="BO120" s="897"/>
      <c r="BP120" s="898"/>
      <c r="BQ120" s="930">
        <v>8643298</v>
      </c>
      <c r="BR120" s="931"/>
      <c r="BS120" s="931"/>
      <c r="BT120" s="931"/>
      <c r="BU120" s="931"/>
      <c r="BV120" s="931">
        <v>9177175</v>
      </c>
      <c r="BW120" s="931"/>
      <c r="BX120" s="931"/>
      <c r="BY120" s="931"/>
      <c r="BZ120" s="931"/>
      <c r="CA120" s="931">
        <v>9446173</v>
      </c>
      <c r="CB120" s="931"/>
      <c r="CC120" s="931"/>
      <c r="CD120" s="931"/>
      <c r="CE120" s="931"/>
      <c r="CF120" s="944">
        <v>174.7</v>
      </c>
      <c r="CG120" s="945"/>
      <c r="CH120" s="945"/>
      <c r="CI120" s="945"/>
      <c r="CJ120" s="945"/>
      <c r="CK120" s="1006" t="s">
        <v>447</v>
      </c>
      <c r="CL120" s="1007"/>
      <c r="CM120" s="1007"/>
      <c r="CN120" s="1007"/>
      <c r="CO120" s="1008"/>
      <c r="CP120" s="1014" t="s">
        <v>396</v>
      </c>
      <c r="CQ120" s="1015"/>
      <c r="CR120" s="1015"/>
      <c r="CS120" s="1015"/>
      <c r="CT120" s="1015"/>
      <c r="CU120" s="1015"/>
      <c r="CV120" s="1015"/>
      <c r="CW120" s="1015"/>
      <c r="CX120" s="1015"/>
      <c r="CY120" s="1015"/>
      <c r="CZ120" s="1015"/>
      <c r="DA120" s="1015"/>
      <c r="DB120" s="1015"/>
      <c r="DC120" s="1015"/>
      <c r="DD120" s="1015"/>
      <c r="DE120" s="1015"/>
      <c r="DF120" s="1016"/>
      <c r="DG120" s="930">
        <v>3493392</v>
      </c>
      <c r="DH120" s="931"/>
      <c r="DI120" s="931"/>
      <c r="DJ120" s="931"/>
      <c r="DK120" s="931"/>
      <c r="DL120" s="931">
        <v>2935362</v>
      </c>
      <c r="DM120" s="931"/>
      <c r="DN120" s="931"/>
      <c r="DO120" s="931"/>
      <c r="DP120" s="931"/>
      <c r="DQ120" s="931">
        <v>2689787</v>
      </c>
      <c r="DR120" s="931"/>
      <c r="DS120" s="931"/>
      <c r="DT120" s="931"/>
      <c r="DU120" s="931"/>
      <c r="DV120" s="932">
        <v>49.8</v>
      </c>
      <c r="DW120" s="932"/>
      <c r="DX120" s="932"/>
      <c r="DY120" s="932"/>
      <c r="DZ120" s="933"/>
    </row>
    <row r="121" spans="1:130" s="230" customFormat="1" ht="26.25" customHeight="1" x14ac:dyDescent="0.2">
      <c r="A121" s="1057"/>
      <c r="B121" s="949"/>
      <c r="C121" s="974" t="s">
        <v>448</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449</v>
      </c>
      <c r="BA121" s="923"/>
      <c r="BB121" s="923"/>
      <c r="BC121" s="923"/>
      <c r="BD121" s="923"/>
      <c r="BE121" s="923"/>
      <c r="BF121" s="923"/>
      <c r="BG121" s="923"/>
      <c r="BH121" s="923"/>
      <c r="BI121" s="923"/>
      <c r="BJ121" s="923"/>
      <c r="BK121" s="923"/>
      <c r="BL121" s="923"/>
      <c r="BM121" s="923"/>
      <c r="BN121" s="923"/>
      <c r="BO121" s="923"/>
      <c r="BP121" s="924"/>
      <c r="BQ121" s="925">
        <v>68674</v>
      </c>
      <c r="BR121" s="926"/>
      <c r="BS121" s="926"/>
      <c r="BT121" s="926"/>
      <c r="BU121" s="926"/>
      <c r="BV121" s="926">
        <v>44445</v>
      </c>
      <c r="BW121" s="926"/>
      <c r="BX121" s="926"/>
      <c r="BY121" s="926"/>
      <c r="BZ121" s="926"/>
      <c r="CA121" s="926">
        <v>28353</v>
      </c>
      <c r="CB121" s="926"/>
      <c r="CC121" s="926"/>
      <c r="CD121" s="926"/>
      <c r="CE121" s="926"/>
      <c r="CF121" s="920">
        <v>0.5</v>
      </c>
      <c r="CG121" s="921"/>
      <c r="CH121" s="921"/>
      <c r="CI121" s="921"/>
      <c r="CJ121" s="921"/>
      <c r="CK121" s="1009"/>
      <c r="CL121" s="1010"/>
      <c r="CM121" s="1010"/>
      <c r="CN121" s="1010"/>
      <c r="CO121" s="1011"/>
      <c r="CP121" s="1019" t="s">
        <v>394</v>
      </c>
      <c r="CQ121" s="1020"/>
      <c r="CR121" s="1020"/>
      <c r="CS121" s="1020"/>
      <c r="CT121" s="1020"/>
      <c r="CU121" s="1020"/>
      <c r="CV121" s="1020"/>
      <c r="CW121" s="1020"/>
      <c r="CX121" s="1020"/>
      <c r="CY121" s="1020"/>
      <c r="CZ121" s="1020"/>
      <c r="DA121" s="1020"/>
      <c r="DB121" s="1020"/>
      <c r="DC121" s="1020"/>
      <c r="DD121" s="1020"/>
      <c r="DE121" s="1020"/>
      <c r="DF121" s="1021"/>
      <c r="DG121" s="925">
        <v>841398</v>
      </c>
      <c r="DH121" s="926"/>
      <c r="DI121" s="926"/>
      <c r="DJ121" s="926"/>
      <c r="DK121" s="926"/>
      <c r="DL121" s="926">
        <v>900819</v>
      </c>
      <c r="DM121" s="926"/>
      <c r="DN121" s="926"/>
      <c r="DO121" s="926"/>
      <c r="DP121" s="926"/>
      <c r="DQ121" s="926">
        <v>947896</v>
      </c>
      <c r="DR121" s="926"/>
      <c r="DS121" s="926"/>
      <c r="DT121" s="926"/>
      <c r="DU121" s="926"/>
      <c r="DV121" s="927">
        <v>17.5</v>
      </c>
      <c r="DW121" s="927"/>
      <c r="DX121" s="927"/>
      <c r="DY121" s="927"/>
      <c r="DZ121" s="928"/>
    </row>
    <row r="122" spans="1:130" s="230" customFormat="1" ht="26.25" customHeight="1" x14ac:dyDescent="0.2">
      <c r="A122" s="1057"/>
      <c r="B122" s="949"/>
      <c r="C122" s="922" t="s">
        <v>431</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450</v>
      </c>
      <c r="BA122" s="965"/>
      <c r="BB122" s="965"/>
      <c r="BC122" s="965"/>
      <c r="BD122" s="965"/>
      <c r="BE122" s="965"/>
      <c r="BF122" s="965"/>
      <c r="BG122" s="965"/>
      <c r="BH122" s="965"/>
      <c r="BI122" s="965"/>
      <c r="BJ122" s="965"/>
      <c r="BK122" s="965"/>
      <c r="BL122" s="965"/>
      <c r="BM122" s="965"/>
      <c r="BN122" s="965"/>
      <c r="BO122" s="965"/>
      <c r="BP122" s="966"/>
      <c r="BQ122" s="999">
        <v>11152799</v>
      </c>
      <c r="BR122" s="1000"/>
      <c r="BS122" s="1000"/>
      <c r="BT122" s="1000"/>
      <c r="BU122" s="1000"/>
      <c r="BV122" s="1000">
        <v>11451873</v>
      </c>
      <c r="BW122" s="1000"/>
      <c r="BX122" s="1000"/>
      <c r="BY122" s="1000"/>
      <c r="BZ122" s="1000"/>
      <c r="CA122" s="1000">
        <v>11579571</v>
      </c>
      <c r="CB122" s="1000"/>
      <c r="CC122" s="1000"/>
      <c r="CD122" s="1000"/>
      <c r="CE122" s="1000"/>
      <c r="CF122" s="1017">
        <v>214.2</v>
      </c>
      <c r="CG122" s="1018"/>
      <c r="CH122" s="1018"/>
      <c r="CI122" s="1018"/>
      <c r="CJ122" s="1018"/>
      <c r="CK122" s="1009"/>
      <c r="CL122" s="1010"/>
      <c r="CM122" s="1010"/>
      <c r="CN122" s="1010"/>
      <c r="CO122" s="1011"/>
      <c r="CP122" s="1019" t="s">
        <v>392</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30" customFormat="1" ht="26.25" customHeight="1" x14ac:dyDescent="0.2">
      <c r="A123" s="1057"/>
      <c r="B123" s="949"/>
      <c r="C123" s="922" t="s">
        <v>437</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51" t="s">
        <v>178</v>
      </c>
      <c r="BA123" s="251"/>
      <c r="BB123" s="251"/>
      <c r="BC123" s="251"/>
      <c r="BD123" s="251"/>
      <c r="BE123" s="251"/>
      <c r="BF123" s="251"/>
      <c r="BG123" s="251"/>
      <c r="BH123" s="251"/>
      <c r="BI123" s="251"/>
      <c r="BJ123" s="251"/>
      <c r="BK123" s="251"/>
      <c r="BL123" s="251"/>
      <c r="BM123" s="251"/>
      <c r="BN123" s="251"/>
      <c r="BO123" s="977" t="s">
        <v>451</v>
      </c>
      <c r="BP123" s="1005"/>
      <c r="BQ123" s="1063">
        <v>19864771</v>
      </c>
      <c r="BR123" s="1064"/>
      <c r="BS123" s="1064"/>
      <c r="BT123" s="1064"/>
      <c r="BU123" s="1064"/>
      <c r="BV123" s="1064">
        <v>20673493</v>
      </c>
      <c r="BW123" s="1064"/>
      <c r="BX123" s="1064"/>
      <c r="BY123" s="1064"/>
      <c r="BZ123" s="1064"/>
      <c r="CA123" s="1064">
        <v>21054097</v>
      </c>
      <c r="CB123" s="1064"/>
      <c r="CC123" s="1064"/>
      <c r="CD123" s="1064"/>
      <c r="CE123" s="1064"/>
      <c r="CF123" s="1001"/>
      <c r="CG123" s="1002"/>
      <c r="CH123" s="1002"/>
      <c r="CI123" s="1002"/>
      <c r="CJ123" s="1003"/>
      <c r="CK123" s="1009"/>
      <c r="CL123" s="1010"/>
      <c r="CM123" s="1010"/>
      <c r="CN123" s="1010"/>
      <c r="CO123" s="1011"/>
      <c r="CP123" s="1019" t="s">
        <v>393</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30" customFormat="1" ht="26.25" customHeight="1" thickBot="1" x14ac:dyDescent="0.25">
      <c r="A124" s="1057"/>
      <c r="B124" s="949"/>
      <c r="C124" s="922" t="s">
        <v>440</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452</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453</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30" customFormat="1" ht="26.25" customHeight="1" x14ac:dyDescent="0.2">
      <c r="A125" s="1057"/>
      <c r="B125" s="949"/>
      <c r="C125" s="922" t="s">
        <v>442</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22" t="s">
        <v>454</v>
      </c>
      <c r="CL125" s="1007"/>
      <c r="CM125" s="1007"/>
      <c r="CN125" s="1007"/>
      <c r="CO125" s="1008"/>
      <c r="CP125" s="929" t="s">
        <v>455</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30" customFormat="1" ht="26.25" customHeight="1" thickBot="1" x14ac:dyDescent="0.25">
      <c r="A126" s="1057"/>
      <c r="B126" s="949"/>
      <c r="C126" s="922" t="s">
        <v>444</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1643</v>
      </c>
      <c r="AB126" s="959"/>
      <c r="AC126" s="959"/>
      <c r="AD126" s="959"/>
      <c r="AE126" s="960"/>
      <c r="AF126" s="961">
        <v>4740</v>
      </c>
      <c r="AG126" s="959"/>
      <c r="AH126" s="959"/>
      <c r="AI126" s="959"/>
      <c r="AJ126" s="960"/>
      <c r="AK126" s="961">
        <v>5097</v>
      </c>
      <c r="AL126" s="959"/>
      <c r="AM126" s="959"/>
      <c r="AN126" s="959"/>
      <c r="AO126" s="960"/>
      <c r="AP126" s="962">
        <v>0.1</v>
      </c>
      <c r="AQ126" s="963"/>
      <c r="AR126" s="963"/>
      <c r="AS126" s="963"/>
      <c r="AT126" s="964"/>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23"/>
      <c r="CL126" s="1010"/>
      <c r="CM126" s="1010"/>
      <c r="CN126" s="1010"/>
      <c r="CO126" s="1011"/>
      <c r="CP126" s="922" t="s">
        <v>456</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30" customFormat="1" ht="26.25" customHeight="1" x14ac:dyDescent="0.2">
      <c r="A127" s="1058"/>
      <c r="B127" s="951"/>
      <c r="C127" s="973" t="s">
        <v>457</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32"/>
      <c r="AV127" s="232"/>
      <c r="AW127" s="232"/>
      <c r="AX127" s="1031" t="s">
        <v>458</v>
      </c>
      <c r="AY127" s="1032"/>
      <c r="AZ127" s="1032"/>
      <c r="BA127" s="1032"/>
      <c r="BB127" s="1032"/>
      <c r="BC127" s="1032"/>
      <c r="BD127" s="1032"/>
      <c r="BE127" s="1033"/>
      <c r="BF127" s="1034" t="s">
        <v>459</v>
      </c>
      <c r="BG127" s="1032"/>
      <c r="BH127" s="1032"/>
      <c r="BI127" s="1032"/>
      <c r="BJ127" s="1032"/>
      <c r="BK127" s="1032"/>
      <c r="BL127" s="1033"/>
      <c r="BM127" s="1034" t="s">
        <v>460</v>
      </c>
      <c r="BN127" s="1032"/>
      <c r="BO127" s="1032"/>
      <c r="BP127" s="1032"/>
      <c r="BQ127" s="1032"/>
      <c r="BR127" s="1032"/>
      <c r="BS127" s="1033"/>
      <c r="BT127" s="1034" t="s">
        <v>461</v>
      </c>
      <c r="BU127" s="1032"/>
      <c r="BV127" s="1032"/>
      <c r="BW127" s="1032"/>
      <c r="BX127" s="1032"/>
      <c r="BY127" s="1032"/>
      <c r="BZ127" s="1055"/>
      <c r="CA127" s="232"/>
      <c r="CB127" s="232"/>
      <c r="CC127" s="232"/>
      <c r="CD127" s="255"/>
      <c r="CE127" s="255"/>
      <c r="CF127" s="255"/>
      <c r="CG127" s="232"/>
      <c r="CH127" s="232"/>
      <c r="CI127" s="232"/>
      <c r="CJ127" s="254"/>
      <c r="CK127" s="1023"/>
      <c r="CL127" s="1010"/>
      <c r="CM127" s="1010"/>
      <c r="CN127" s="1010"/>
      <c r="CO127" s="1011"/>
      <c r="CP127" s="922" t="s">
        <v>462</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30" customFormat="1" ht="26.25" customHeight="1" thickBot="1" x14ac:dyDescent="0.25">
      <c r="A128" s="1041" t="s">
        <v>463</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464</v>
      </c>
      <c r="X128" s="1043"/>
      <c r="Y128" s="1043"/>
      <c r="Z128" s="1044"/>
      <c r="AA128" s="1045">
        <v>50144</v>
      </c>
      <c r="AB128" s="1046"/>
      <c r="AC128" s="1046"/>
      <c r="AD128" s="1046"/>
      <c r="AE128" s="1047"/>
      <c r="AF128" s="1048">
        <v>27586</v>
      </c>
      <c r="AG128" s="1046"/>
      <c r="AH128" s="1046"/>
      <c r="AI128" s="1046"/>
      <c r="AJ128" s="1047"/>
      <c r="AK128" s="1048">
        <v>16092</v>
      </c>
      <c r="AL128" s="1046"/>
      <c r="AM128" s="1046"/>
      <c r="AN128" s="1046"/>
      <c r="AO128" s="1047"/>
      <c r="AP128" s="1049"/>
      <c r="AQ128" s="1050"/>
      <c r="AR128" s="1050"/>
      <c r="AS128" s="1050"/>
      <c r="AT128" s="1051"/>
      <c r="AU128" s="232"/>
      <c r="AV128" s="232"/>
      <c r="AW128" s="232"/>
      <c r="AX128" s="896" t="s">
        <v>465</v>
      </c>
      <c r="AY128" s="897"/>
      <c r="AZ128" s="897"/>
      <c r="BA128" s="897"/>
      <c r="BB128" s="897"/>
      <c r="BC128" s="897"/>
      <c r="BD128" s="897"/>
      <c r="BE128" s="898"/>
      <c r="BF128" s="1052" t="s">
        <v>122</v>
      </c>
      <c r="BG128" s="1053"/>
      <c r="BH128" s="1053"/>
      <c r="BI128" s="1053"/>
      <c r="BJ128" s="1053"/>
      <c r="BK128" s="1053"/>
      <c r="BL128" s="1054"/>
      <c r="BM128" s="1052">
        <v>14.2</v>
      </c>
      <c r="BN128" s="1053"/>
      <c r="BO128" s="1053"/>
      <c r="BP128" s="1053"/>
      <c r="BQ128" s="1053"/>
      <c r="BR128" s="1053"/>
      <c r="BS128" s="1054"/>
      <c r="BT128" s="1052">
        <v>20</v>
      </c>
      <c r="BU128" s="1053"/>
      <c r="BV128" s="1053"/>
      <c r="BW128" s="1053"/>
      <c r="BX128" s="1053"/>
      <c r="BY128" s="1053"/>
      <c r="BZ128" s="1076"/>
      <c r="CA128" s="255"/>
      <c r="CB128" s="255"/>
      <c r="CC128" s="255"/>
      <c r="CD128" s="255"/>
      <c r="CE128" s="255"/>
      <c r="CF128" s="255"/>
      <c r="CG128" s="232"/>
      <c r="CH128" s="232"/>
      <c r="CI128" s="232"/>
      <c r="CJ128" s="254"/>
      <c r="CK128" s="1024"/>
      <c r="CL128" s="1025"/>
      <c r="CM128" s="1025"/>
      <c r="CN128" s="1025"/>
      <c r="CO128" s="1026"/>
      <c r="CP128" s="1035" t="s">
        <v>466</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30"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467</v>
      </c>
      <c r="X129" s="1071"/>
      <c r="Y129" s="1071"/>
      <c r="Z129" s="1072"/>
      <c r="AA129" s="958">
        <v>6698885</v>
      </c>
      <c r="AB129" s="959"/>
      <c r="AC129" s="959"/>
      <c r="AD129" s="959"/>
      <c r="AE129" s="960"/>
      <c r="AF129" s="961">
        <v>6587366</v>
      </c>
      <c r="AG129" s="959"/>
      <c r="AH129" s="959"/>
      <c r="AI129" s="959"/>
      <c r="AJ129" s="960"/>
      <c r="AK129" s="961">
        <v>6570890</v>
      </c>
      <c r="AL129" s="959"/>
      <c r="AM129" s="959"/>
      <c r="AN129" s="959"/>
      <c r="AO129" s="960"/>
      <c r="AP129" s="1073"/>
      <c r="AQ129" s="1074"/>
      <c r="AR129" s="1074"/>
      <c r="AS129" s="1074"/>
      <c r="AT129" s="1075"/>
      <c r="AU129" s="233"/>
      <c r="AV129" s="233"/>
      <c r="AW129" s="233"/>
      <c r="AX129" s="1065" t="s">
        <v>468</v>
      </c>
      <c r="AY129" s="923"/>
      <c r="AZ129" s="923"/>
      <c r="BA129" s="923"/>
      <c r="BB129" s="923"/>
      <c r="BC129" s="923"/>
      <c r="BD129" s="923"/>
      <c r="BE129" s="924"/>
      <c r="BF129" s="1066" t="s">
        <v>122</v>
      </c>
      <c r="BG129" s="1067"/>
      <c r="BH129" s="1067"/>
      <c r="BI129" s="1067"/>
      <c r="BJ129" s="1067"/>
      <c r="BK129" s="1067"/>
      <c r="BL129" s="1068"/>
      <c r="BM129" s="1066">
        <v>19.2</v>
      </c>
      <c r="BN129" s="1067"/>
      <c r="BO129" s="1067"/>
      <c r="BP129" s="1067"/>
      <c r="BQ129" s="1067"/>
      <c r="BR129" s="1067"/>
      <c r="BS129" s="1068"/>
      <c r="BT129" s="1066">
        <v>30</v>
      </c>
      <c r="BU129" s="1067"/>
      <c r="BV129" s="1067"/>
      <c r="BW129" s="1067"/>
      <c r="BX129" s="1067"/>
      <c r="BY129" s="1067"/>
      <c r="BZ129" s="106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34" t="s">
        <v>469</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470</v>
      </c>
      <c r="X130" s="1071"/>
      <c r="Y130" s="1071"/>
      <c r="Z130" s="1072"/>
      <c r="AA130" s="958">
        <v>1204139</v>
      </c>
      <c r="AB130" s="959"/>
      <c r="AC130" s="959"/>
      <c r="AD130" s="959"/>
      <c r="AE130" s="960"/>
      <c r="AF130" s="961">
        <v>1198647</v>
      </c>
      <c r="AG130" s="959"/>
      <c r="AH130" s="959"/>
      <c r="AI130" s="959"/>
      <c r="AJ130" s="960"/>
      <c r="AK130" s="961">
        <v>1164859</v>
      </c>
      <c r="AL130" s="959"/>
      <c r="AM130" s="959"/>
      <c r="AN130" s="959"/>
      <c r="AO130" s="960"/>
      <c r="AP130" s="1073"/>
      <c r="AQ130" s="1074"/>
      <c r="AR130" s="1074"/>
      <c r="AS130" s="1074"/>
      <c r="AT130" s="1075"/>
      <c r="AU130" s="233"/>
      <c r="AV130" s="233"/>
      <c r="AW130" s="233"/>
      <c r="AX130" s="1065" t="s">
        <v>471</v>
      </c>
      <c r="AY130" s="923"/>
      <c r="AZ130" s="923"/>
      <c r="BA130" s="923"/>
      <c r="BB130" s="923"/>
      <c r="BC130" s="923"/>
      <c r="BD130" s="923"/>
      <c r="BE130" s="924"/>
      <c r="BF130" s="1101">
        <v>8.3000000000000007</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472</v>
      </c>
      <c r="X131" s="1108"/>
      <c r="Y131" s="1108"/>
      <c r="Z131" s="1109"/>
      <c r="AA131" s="1004">
        <v>5494746</v>
      </c>
      <c r="AB131" s="986"/>
      <c r="AC131" s="986"/>
      <c r="AD131" s="986"/>
      <c r="AE131" s="987"/>
      <c r="AF131" s="985">
        <v>5388719</v>
      </c>
      <c r="AG131" s="986"/>
      <c r="AH131" s="986"/>
      <c r="AI131" s="986"/>
      <c r="AJ131" s="987"/>
      <c r="AK131" s="985">
        <v>5406031</v>
      </c>
      <c r="AL131" s="986"/>
      <c r="AM131" s="986"/>
      <c r="AN131" s="986"/>
      <c r="AO131" s="987"/>
      <c r="AP131" s="1110"/>
      <c r="AQ131" s="1111"/>
      <c r="AR131" s="1111"/>
      <c r="AS131" s="1111"/>
      <c r="AT131" s="1112"/>
      <c r="AU131" s="233"/>
      <c r="AV131" s="233"/>
      <c r="AW131" s="233"/>
      <c r="AX131" s="1083" t="s">
        <v>473</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090" t="s">
        <v>474</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475</v>
      </c>
      <c r="W132" s="1094"/>
      <c r="X132" s="1094"/>
      <c r="Y132" s="1094"/>
      <c r="Z132" s="1095"/>
      <c r="AA132" s="1096">
        <v>8.4625567769999996</v>
      </c>
      <c r="AB132" s="1097"/>
      <c r="AC132" s="1097"/>
      <c r="AD132" s="1097"/>
      <c r="AE132" s="1098"/>
      <c r="AF132" s="1099">
        <v>7.884786718</v>
      </c>
      <c r="AG132" s="1097"/>
      <c r="AH132" s="1097"/>
      <c r="AI132" s="1097"/>
      <c r="AJ132" s="1098"/>
      <c r="AK132" s="1099">
        <v>8.8492278350000007</v>
      </c>
      <c r="AL132" s="1097"/>
      <c r="AM132" s="1097"/>
      <c r="AN132" s="1097"/>
      <c r="AO132" s="1098"/>
      <c r="AP132" s="1001"/>
      <c r="AQ132" s="1002"/>
      <c r="AR132" s="1002"/>
      <c r="AS132" s="1002"/>
      <c r="AT132" s="1100"/>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476</v>
      </c>
      <c r="W133" s="1077"/>
      <c r="X133" s="1077"/>
      <c r="Y133" s="1077"/>
      <c r="Z133" s="1078"/>
      <c r="AA133" s="1079">
        <v>8.3000000000000007</v>
      </c>
      <c r="AB133" s="1080"/>
      <c r="AC133" s="1080"/>
      <c r="AD133" s="1080"/>
      <c r="AE133" s="1081"/>
      <c r="AF133" s="1079">
        <v>8.1</v>
      </c>
      <c r="AG133" s="1080"/>
      <c r="AH133" s="1080"/>
      <c r="AI133" s="1080"/>
      <c r="AJ133" s="1081"/>
      <c r="AK133" s="1079">
        <v>8.3000000000000007</v>
      </c>
      <c r="AL133" s="1080"/>
      <c r="AM133" s="1080"/>
      <c r="AN133" s="1080"/>
      <c r="AO133" s="1081"/>
      <c r="AP133" s="1028"/>
      <c r="AQ133" s="1029"/>
      <c r="AR133" s="1029"/>
      <c r="AS133" s="1029"/>
      <c r="AT133" s="1082"/>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xTVtGU7mjLU+aJTKdGMb2syJzs4wUlZh+m5QzN9Q7w0ZVmmZ8dXGbB7FIeHDF3UDs4ruThOFq0qu03P/0incA==" saltValue="vVTy55k1//gNtggGnLizF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B64" zoomScaleNormal="85" zoomScaleSheetLayoutView="100" workbookViewId="0"/>
  </sheetViews>
  <sheetFormatPr defaultColWidth="0" defaultRowHeight="13.5" customHeight="1" zeroHeight="1" x14ac:dyDescent="0.2"/>
  <cols>
    <col min="1" max="120" width="2.7265625" style="260" customWidth="1"/>
    <col min="121" max="121" width="0" style="259" hidden="1" customWidth="1"/>
    <col min="122" max="16384" width="9" style="259" hidden="1"/>
  </cols>
  <sheetData>
    <row r="1" spans="1:120" ht="13"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59"/>
    </row>
    <row r="17" spans="119:120" ht="13" x14ac:dyDescent="0.2">
      <c r="DP17" s="259"/>
    </row>
    <row r="18" spans="119:120" ht="13" x14ac:dyDescent="0.2"/>
    <row r="19" spans="119:120" ht="13" x14ac:dyDescent="0.2"/>
    <row r="20" spans="119:120" ht="13" x14ac:dyDescent="0.2">
      <c r="DO20" s="259"/>
      <c r="DP20" s="259"/>
    </row>
    <row r="21" spans="119:120" ht="13" x14ac:dyDescent="0.2">
      <c r="DP21" s="259"/>
    </row>
    <row r="22" spans="119:120" ht="13" x14ac:dyDescent="0.2"/>
    <row r="23" spans="119:120" ht="13" x14ac:dyDescent="0.2">
      <c r="DO23" s="259"/>
      <c r="DP23" s="259"/>
    </row>
    <row r="24" spans="119:120" ht="13" x14ac:dyDescent="0.2">
      <c r="DP24" s="259"/>
    </row>
    <row r="25" spans="119:120" ht="13" x14ac:dyDescent="0.2">
      <c r="DP25" s="259"/>
    </row>
    <row r="26" spans="119:120" ht="13" x14ac:dyDescent="0.2">
      <c r="DO26" s="259"/>
      <c r="DP26" s="259"/>
    </row>
    <row r="27" spans="119:120" ht="13" x14ac:dyDescent="0.2"/>
    <row r="28" spans="119:120" ht="13" x14ac:dyDescent="0.2">
      <c r="DO28" s="259"/>
      <c r="DP28" s="259"/>
    </row>
    <row r="29" spans="119:120" ht="13" x14ac:dyDescent="0.2">
      <c r="DP29" s="259"/>
    </row>
    <row r="30" spans="119:120" ht="13" x14ac:dyDescent="0.2"/>
    <row r="31" spans="119:120" ht="13" x14ac:dyDescent="0.2">
      <c r="DO31" s="259"/>
      <c r="DP31" s="259"/>
    </row>
    <row r="32" spans="119:120" ht="13" x14ac:dyDescent="0.2"/>
    <row r="33" spans="98:120" ht="13" x14ac:dyDescent="0.2">
      <c r="DO33" s="259"/>
      <c r="DP33" s="259"/>
    </row>
    <row r="34" spans="98:120" ht="13" x14ac:dyDescent="0.2">
      <c r="DM34" s="259"/>
    </row>
    <row r="35" spans="98:120" ht="13" x14ac:dyDescent="0.2">
      <c r="CT35" s="259"/>
      <c r="CU35" s="259"/>
      <c r="CV35" s="259"/>
      <c r="CY35" s="259"/>
      <c r="CZ35" s="259"/>
      <c r="DA35" s="259"/>
      <c r="DD35" s="259"/>
      <c r="DE35" s="259"/>
      <c r="DF35" s="259"/>
      <c r="DI35" s="259"/>
      <c r="DJ35" s="259"/>
      <c r="DK35" s="259"/>
      <c r="DM35" s="259"/>
      <c r="DN35" s="259"/>
      <c r="DO35" s="259"/>
      <c r="DP35" s="259"/>
    </row>
    <row r="36" spans="98:120" ht="13" x14ac:dyDescent="0.2"/>
    <row r="37" spans="98:120" ht="13" x14ac:dyDescent="0.2">
      <c r="CW37" s="259"/>
      <c r="DB37" s="259"/>
      <c r="DG37" s="259"/>
      <c r="DL37" s="259"/>
      <c r="DP37" s="259"/>
    </row>
    <row r="38" spans="98:120" ht="13"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59"/>
      <c r="DO49" s="259"/>
      <c r="DP49" s="259"/>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59"/>
      <c r="CS63" s="259"/>
      <c r="CX63" s="259"/>
      <c r="DC63" s="259"/>
      <c r="DH63" s="259"/>
    </row>
    <row r="64" spans="22:120" ht="13" x14ac:dyDescent="0.2">
      <c r="V64" s="259"/>
    </row>
    <row r="65" spans="15:120" ht="13"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 x14ac:dyDescent="0.2">
      <c r="Q66" s="259"/>
      <c r="S66" s="259"/>
      <c r="U66" s="259"/>
      <c r="DM66" s="259"/>
    </row>
    <row r="67" spans="15:120" ht="13"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 x14ac:dyDescent="0.2"/>
    <row r="69" spans="15:120" ht="13" x14ac:dyDescent="0.2"/>
    <row r="70" spans="15:120" ht="13" x14ac:dyDescent="0.2"/>
    <row r="71" spans="15:120" ht="13" x14ac:dyDescent="0.2"/>
    <row r="72" spans="15:120" ht="13" x14ac:dyDescent="0.2">
      <c r="DP72" s="259"/>
    </row>
    <row r="73" spans="15:120" ht="13" x14ac:dyDescent="0.2">
      <c r="DP73" s="259"/>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59"/>
      <c r="CX96" s="259"/>
      <c r="DC96" s="259"/>
      <c r="DH96" s="259"/>
    </row>
    <row r="97" spans="24:120" ht="13" x14ac:dyDescent="0.2">
      <c r="CS97" s="259"/>
      <c r="CX97" s="259"/>
      <c r="DC97" s="259"/>
      <c r="DH97" s="259"/>
      <c r="DP97" s="260" t="s">
        <v>477</v>
      </c>
    </row>
    <row r="98" spans="24:120" ht="13" hidden="1" x14ac:dyDescent="0.2">
      <c r="CS98" s="259"/>
      <c r="CX98" s="259"/>
      <c r="DC98" s="259"/>
      <c r="DH98" s="259"/>
    </row>
    <row r="99" spans="24:120" ht="13"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 hidden="1" x14ac:dyDescent="0.2">
      <c r="CT103" s="259"/>
      <c r="CV103" s="259"/>
      <c r="CW103" s="259"/>
      <c r="CY103" s="259"/>
      <c r="DA103" s="259"/>
      <c r="DB103" s="259"/>
      <c r="DD103" s="259"/>
      <c r="DF103" s="259"/>
      <c r="DG103" s="259"/>
      <c r="DI103" s="259"/>
      <c r="DK103" s="259"/>
      <c r="DL103" s="259"/>
      <c r="DM103" s="259"/>
      <c r="DN103" s="259"/>
      <c r="DO103" s="259"/>
      <c r="DP103" s="259"/>
    </row>
    <row r="104" spans="24:120" ht="13"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Go9DW/CimHYc6ZV/mTEf80cSPEqmjdxZCYUDms44TB14P1SskFc3xdcmGZORY8UYXVo4BrcsC0tbgV7L1pLE6g==" saltValue="QvszWf8XG7+Rduf3ODaU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U67" zoomScaleNormal="100" zoomScaleSheetLayoutView="55" workbookViewId="0"/>
  </sheetViews>
  <sheetFormatPr defaultColWidth="0" defaultRowHeight="13.5" customHeight="1" zeroHeight="1" x14ac:dyDescent="0.2"/>
  <cols>
    <col min="1" max="116" width="2.6328125" style="260" customWidth="1"/>
    <col min="117" max="16384" width="9" style="259" hidden="1"/>
  </cols>
  <sheetData>
    <row r="1" spans="2:116" ht="13"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 x14ac:dyDescent="0.2"/>
    <row r="3" spans="2:116" ht="13" x14ac:dyDescent="0.2"/>
    <row r="4" spans="2:116" ht="13"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 x14ac:dyDescent="0.2"/>
    <row r="20" spans="9:116" ht="13" x14ac:dyDescent="0.2"/>
    <row r="21" spans="9:116" ht="13" x14ac:dyDescent="0.2">
      <c r="DL21" s="259"/>
    </row>
    <row r="22" spans="9:116" ht="13" x14ac:dyDescent="0.2">
      <c r="DI22" s="259"/>
      <c r="DJ22" s="259"/>
      <c r="DK22" s="259"/>
      <c r="DL22" s="259"/>
    </row>
    <row r="23" spans="9:116" ht="13" x14ac:dyDescent="0.2">
      <c r="CY23" s="259"/>
      <c r="CZ23" s="259"/>
      <c r="DA23" s="259"/>
      <c r="DB23" s="259"/>
      <c r="DC23" s="259"/>
      <c r="DD23" s="259"/>
      <c r="DE23" s="259"/>
      <c r="DF23" s="259"/>
      <c r="DG23" s="259"/>
      <c r="DH23" s="259"/>
      <c r="DI23" s="259"/>
      <c r="DJ23" s="259"/>
      <c r="DK23" s="259"/>
      <c r="DL23" s="259"/>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59"/>
      <c r="DA35" s="259"/>
      <c r="DB35" s="259"/>
      <c r="DC35" s="259"/>
      <c r="DD35" s="259"/>
      <c r="DE35" s="259"/>
      <c r="DF35" s="259"/>
      <c r="DG35" s="259"/>
      <c r="DH35" s="259"/>
      <c r="DI35" s="259"/>
      <c r="DJ35" s="259"/>
      <c r="DK35" s="259"/>
      <c r="DL35" s="259"/>
    </row>
    <row r="36" spans="15:116" ht="13" x14ac:dyDescent="0.2"/>
    <row r="37" spans="15:116" ht="13" x14ac:dyDescent="0.2">
      <c r="DL37" s="259"/>
    </row>
    <row r="38" spans="15:116" ht="13" x14ac:dyDescent="0.2">
      <c r="DI38" s="259"/>
      <c r="DJ38" s="259"/>
      <c r="DK38" s="259"/>
      <c r="DL38" s="259"/>
    </row>
    <row r="39" spans="15:116" ht="13" x14ac:dyDescent="0.2"/>
    <row r="40" spans="15:116" ht="13" x14ac:dyDescent="0.2"/>
    <row r="41" spans="15:116" ht="13" x14ac:dyDescent="0.2"/>
    <row r="42" spans="15:116" ht="13" x14ac:dyDescent="0.2"/>
    <row r="43" spans="15:116" ht="13"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 x14ac:dyDescent="0.2">
      <c r="DL44" s="259"/>
    </row>
    <row r="45" spans="15:116" ht="13" x14ac:dyDescent="0.2"/>
    <row r="46" spans="15:116" ht="13" x14ac:dyDescent="0.2">
      <c r="DA46" s="259"/>
      <c r="DB46" s="259"/>
      <c r="DC46" s="259"/>
      <c r="DD46" s="259"/>
      <c r="DE46" s="259"/>
      <c r="DF46" s="259"/>
      <c r="DG46" s="259"/>
      <c r="DH46" s="259"/>
      <c r="DI46" s="259"/>
      <c r="DJ46" s="259"/>
      <c r="DK46" s="259"/>
      <c r="DL46" s="259"/>
    </row>
    <row r="47" spans="15:116" ht="13" x14ac:dyDescent="0.2"/>
    <row r="48" spans="15:116" ht="13" x14ac:dyDescent="0.2"/>
    <row r="49" spans="104:116" ht="13" x14ac:dyDescent="0.2"/>
    <row r="50" spans="104:116" ht="13" x14ac:dyDescent="0.2">
      <c r="CZ50" s="259"/>
      <c r="DA50" s="259"/>
      <c r="DB50" s="259"/>
      <c r="DC50" s="259"/>
      <c r="DD50" s="259"/>
      <c r="DE50" s="259"/>
      <c r="DF50" s="259"/>
      <c r="DG50" s="259"/>
      <c r="DH50" s="259"/>
      <c r="DI50" s="259"/>
      <c r="DJ50" s="259"/>
      <c r="DK50" s="259"/>
      <c r="DL50" s="259"/>
    </row>
    <row r="51" spans="104:116" ht="13" x14ac:dyDescent="0.2"/>
    <row r="52" spans="104:116" ht="13" x14ac:dyDescent="0.2"/>
    <row r="53" spans="104:116" ht="13" x14ac:dyDescent="0.2">
      <c r="DL53" s="259"/>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59"/>
      <c r="DD67" s="259"/>
      <c r="DE67" s="259"/>
      <c r="DF67" s="259"/>
      <c r="DG67" s="259"/>
      <c r="DH67" s="259"/>
      <c r="DI67" s="259"/>
      <c r="DJ67" s="259"/>
      <c r="DK67" s="259"/>
      <c r="DL67" s="259"/>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u29A7g4a6mVH4Dl05x81CXQaT9RTY7zjhazyilS0E5qRv6WEimkOrmjorit2CQzCaQEdj6hsLO2y6ipb9iQubg==" saltValue="0tazIzP6jiKXfEFCvprP4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2"/>
  <cols>
    <col min="1" max="36" width="2.453125" style="261" customWidth="1"/>
    <col min="37" max="44" width="17" style="261" customWidth="1"/>
    <col min="45" max="45" width="6.08984375" style="268" customWidth="1"/>
    <col min="46" max="46" width="3" style="266" customWidth="1"/>
    <col min="47" max="47" width="19.08984375" style="261" hidden="1" customWidth="1"/>
    <col min="48" max="52" width="12.6328125" style="261" hidden="1" customWidth="1"/>
    <col min="53" max="16384" width="8.6328125" style="261" hidden="1"/>
  </cols>
  <sheetData>
    <row r="1" spans="1:46" ht="13" x14ac:dyDescent="0.2">
      <c r="AS1" s="262"/>
      <c r="AT1" s="262"/>
    </row>
    <row r="2" spans="1:46" ht="13" x14ac:dyDescent="0.2">
      <c r="AS2" s="262"/>
      <c r="AT2" s="262"/>
    </row>
    <row r="3" spans="1:46" ht="13" x14ac:dyDescent="0.2">
      <c r="AS3" s="262"/>
      <c r="AT3" s="262"/>
    </row>
    <row r="4" spans="1:46" ht="13" x14ac:dyDescent="0.2">
      <c r="AS4" s="262"/>
      <c r="AT4" s="262"/>
    </row>
    <row r="5" spans="1:46" ht="16.5" x14ac:dyDescent="0.2">
      <c r="A5" s="263" t="s">
        <v>478</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479</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4" t="s">
        <v>480</v>
      </c>
      <c r="AP7" s="272"/>
      <c r="AQ7" s="273" t="s">
        <v>481</v>
      </c>
      <c r="AR7" s="274"/>
    </row>
    <row r="8" spans="1:46" ht="13"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5"/>
      <c r="AP8" s="278" t="s">
        <v>482</v>
      </c>
      <c r="AQ8" s="279" t="s">
        <v>483</v>
      </c>
      <c r="AR8" s="280" t="s">
        <v>484</v>
      </c>
    </row>
    <row r="9" spans="1:46" ht="13"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16" t="s">
        <v>485</v>
      </c>
      <c r="AL9" s="1117"/>
      <c r="AM9" s="1117"/>
      <c r="AN9" s="1118"/>
      <c r="AO9" s="281">
        <v>1575544</v>
      </c>
      <c r="AP9" s="281">
        <v>109863</v>
      </c>
      <c r="AQ9" s="282">
        <v>123213</v>
      </c>
      <c r="AR9" s="283">
        <v>-10.8</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16" t="s">
        <v>486</v>
      </c>
      <c r="AL10" s="1117"/>
      <c r="AM10" s="1117"/>
      <c r="AN10" s="1118"/>
      <c r="AO10" s="284">
        <v>213820</v>
      </c>
      <c r="AP10" s="284">
        <v>14910</v>
      </c>
      <c r="AQ10" s="285">
        <v>19454</v>
      </c>
      <c r="AR10" s="286">
        <v>-23.4</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16" t="s">
        <v>487</v>
      </c>
      <c r="AL11" s="1117"/>
      <c r="AM11" s="1117"/>
      <c r="AN11" s="1118"/>
      <c r="AO11" s="284" t="s">
        <v>488</v>
      </c>
      <c r="AP11" s="284" t="s">
        <v>488</v>
      </c>
      <c r="AQ11" s="285">
        <v>2988</v>
      </c>
      <c r="AR11" s="286" t="s">
        <v>488</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16" t="s">
        <v>489</v>
      </c>
      <c r="AL12" s="1117"/>
      <c r="AM12" s="1117"/>
      <c r="AN12" s="1118"/>
      <c r="AO12" s="284" t="s">
        <v>488</v>
      </c>
      <c r="AP12" s="284" t="s">
        <v>488</v>
      </c>
      <c r="AQ12" s="285" t="s">
        <v>488</v>
      </c>
      <c r="AR12" s="286" t="s">
        <v>488</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16" t="s">
        <v>490</v>
      </c>
      <c r="AL13" s="1117"/>
      <c r="AM13" s="1117"/>
      <c r="AN13" s="1118"/>
      <c r="AO13" s="284">
        <v>51790</v>
      </c>
      <c r="AP13" s="284">
        <v>3611</v>
      </c>
      <c r="AQ13" s="285">
        <v>6503</v>
      </c>
      <c r="AR13" s="286">
        <v>-44.5</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16" t="s">
        <v>491</v>
      </c>
      <c r="AL14" s="1117"/>
      <c r="AM14" s="1117"/>
      <c r="AN14" s="1118"/>
      <c r="AO14" s="284">
        <v>20710</v>
      </c>
      <c r="AP14" s="284">
        <v>1444</v>
      </c>
      <c r="AQ14" s="285">
        <v>2823</v>
      </c>
      <c r="AR14" s="286">
        <v>-48.8</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19" t="s">
        <v>492</v>
      </c>
      <c r="AL15" s="1120"/>
      <c r="AM15" s="1120"/>
      <c r="AN15" s="1121"/>
      <c r="AO15" s="284">
        <v>-49284</v>
      </c>
      <c r="AP15" s="284">
        <v>-3437</v>
      </c>
      <c r="AQ15" s="285">
        <v>-6736</v>
      </c>
      <c r="AR15" s="286">
        <v>-49</v>
      </c>
    </row>
    <row r="16" spans="1:46" ht="13"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19" t="s">
        <v>178</v>
      </c>
      <c r="AL16" s="1120"/>
      <c r="AM16" s="1120"/>
      <c r="AN16" s="1121"/>
      <c r="AO16" s="284">
        <v>1812580</v>
      </c>
      <c r="AP16" s="284">
        <v>126391</v>
      </c>
      <c r="AQ16" s="285">
        <v>148246</v>
      </c>
      <c r="AR16" s="286">
        <v>-14.7</v>
      </c>
    </row>
    <row r="17" spans="1:46" ht="13"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493</v>
      </c>
      <c r="AL19" s="262"/>
      <c r="AM19" s="262"/>
      <c r="AN19" s="262"/>
      <c r="AO19" s="262"/>
      <c r="AP19" s="262"/>
      <c r="AQ19" s="262"/>
      <c r="AR19" s="262"/>
    </row>
    <row r="20" spans="1:46" ht="13"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494</v>
      </c>
      <c r="AP20" s="293" t="s">
        <v>495</v>
      </c>
      <c r="AQ20" s="294" t="s">
        <v>496</v>
      </c>
      <c r="AR20" s="295"/>
    </row>
    <row r="21" spans="1:46" s="301" customFormat="1" ht="13"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22" t="s">
        <v>497</v>
      </c>
      <c r="AL21" s="1123"/>
      <c r="AM21" s="1123"/>
      <c r="AN21" s="1124"/>
      <c r="AO21" s="297">
        <v>11.37</v>
      </c>
      <c r="AP21" s="298">
        <v>12.94</v>
      </c>
      <c r="AQ21" s="299">
        <v>-1.57</v>
      </c>
      <c r="AR21" s="267"/>
      <c r="AS21" s="300"/>
      <c r="AT21" s="296"/>
    </row>
    <row r="22" spans="1:46" s="301" customFormat="1" ht="13"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22" t="s">
        <v>498</v>
      </c>
      <c r="AL22" s="1123"/>
      <c r="AM22" s="1123"/>
      <c r="AN22" s="1124"/>
      <c r="AO22" s="302">
        <v>94.6</v>
      </c>
      <c r="AP22" s="303">
        <v>95.5</v>
      </c>
      <c r="AQ22" s="304">
        <v>-0.9</v>
      </c>
      <c r="AR22" s="288"/>
      <c r="AS22" s="300"/>
      <c r="AT22" s="296"/>
    </row>
    <row r="23" spans="1:46" s="301" customFormat="1" ht="13"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 x14ac:dyDescent="0.2">
      <c r="A26" s="1113" t="s">
        <v>499</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67"/>
    </row>
    <row r="27" spans="1:46" ht="13" x14ac:dyDescent="0.2">
      <c r="A27" s="309"/>
      <c r="AO27" s="262"/>
      <c r="AP27" s="262"/>
      <c r="AQ27" s="262"/>
      <c r="AR27" s="262"/>
      <c r="AS27" s="262"/>
      <c r="AT27" s="262"/>
    </row>
    <row r="28" spans="1:46" ht="16.5" x14ac:dyDescent="0.2">
      <c r="A28" s="263" t="s">
        <v>500</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501</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4" t="s">
        <v>480</v>
      </c>
      <c r="AP30" s="272"/>
      <c r="AQ30" s="273" t="s">
        <v>481</v>
      </c>
      <c r="AR30" s="274"/>
    </row>
    <row r="31" spans="1:46" ht="13"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5"/>
      <c r="AP31" s="278" t="s">
        <v>482</v>
      </c>
      <c r="AQ31" s="279" t="s">
        <v>483</v>
      </c>
      <c r="AR31" s="280" t="s">
        <v>484</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30" t="s">
        <v>502</v>
      </c>
      <c r="AL32" s="1131"/>
      <c r="AM32" s="1131"/>
      <c r="AN32" s="1132"/>
      <c r="AO32" s="312">
        <v>1168340</v>
      </c>
      <c r="AP32" s="312">
        <v>81469</v>
      </c>
      <c r="AQ32" s="313">
        <v>83862</v>
      </c>
      <c r="AR32" s="314">
        <v>-2.9</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30" t="s">
        <v>503</v>
      </c>
      <c r="AL33" s="1131"/>
      <c r="AM33" s="1131"/>
      <c r="AN33" s="1132"/>
      <c r="AO33" s="312" t="s">
        <v>488</v>
      </c>
      <c r="AP33" s="312" t="s">
        <v>488</v>
      </c>
      <c r="AQ33" s="313" t="s">
        <v>488</v>
      </c>
      <c r="AR33" s="314" t="s">
        <v>488</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30" t="s">
        <v>504</v>
      </c>
      <c r="AL34" s="1131"/>
      <c r="AM34" s="1131"/>
      <c r="AN34" s="1132"/>
      <c r="AO34" s="312" t="s">
        <v>488</v>
      </c>
      <c r="AP34" s="312" t="s">
        <v>488</v>
      </c>
      <c r="AQ34" s="313" t="s">
        <v>488</v>
      </c>
      <c r="AR34" s="314" t="s">
        <v>488</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30" t="s">
        <v>505</v>
      </c>
      <c r="AL35" s="1131"/>
      <c r="AM35" s="1131"/>
      <c r="AN35" s="1132"/>
      <c r="AO35" s="312">
        <v>416867</v>
      </c>
      <c r="AP35" s="312">
        <v>29068</v>
      </c>
      <c r="AQ35" s="313">
        <v>26360</v>
      </c>
      <c r="AR35" s="314">
        <v>10.3</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30" t="s">
        <v>506</v>
      </c>
      <c r="AL36" s="1131"/>
      <c r="AM36" s="1131"/>
      <c r="AN36" s="1132"/>
      <c r="AO36" s="312">
        <v>69039</v>
      </c>
      <c r="AP36" s="312">
        <v>4814</v>
      </c>
      <c r="AQ36" s="313">
        <v>3483</v>
      </c>
      <c r="AR36" s="314">
        <v>38.200000000000003</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30" t="s">
        <v>507</v>
      </c>
      <c r="AL37" s="1131"/>
      <c r="AM37" s="1131"/>
      <c r="AN37" s="1132"/>
      <c r="AO37" s="312">
        <v>5097</v>
      </c>
      <c r="AP37" s="312">
        <v>355</v>
      </c>
      <c r="AQ37" s="313">
        <v>612</v>
      </c>
      <c r="AR37" s="314">
        <v>-42</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33" t="s">
        <v>508</v>
      </c>
      <c r="AL38" s="1134"/>
      <c r="AM38" s="1134"/>
      <c r="AN38" s="1135"/>
      <c r="AO38" s="315" t="s">
        <v>488</v>
      </c>
      <c r="AP38" s="315" t="s">
        <v>488</v>
      </c>
      <c r="AQ38" s="316">
        <v>21</v>
      </c>
      <c r="AR38" s="304" t="s">
        <v>488</v>
      </c>
      <c r="AS38" s="311"/>
    </row>
    <row r="39" spans="1:46" ht="13"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33" t="s">
        <v>509</v>
      </c>
      <c r="AL39" s="1134"/>
      <c r="AM39" s="1134"/>
      <c r="AN39" s="1135"/>
      <c r="AO39" s="312">
        <v>-16092</v>
      </c>
      <c r="AP39" s="312">
        <v>-1122</v>
      </c>
      <c r="AQ39" s="313">
        <v>-3285</v>
      </c>
      <c r="AR39" s="314">
        <v>-65.8</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30" t="s">
        <v>510</v>
      </c>
      <c r="AL40" s="1131"/>
      <c r="AM40" s="1131"/>
      <c r="AN40" s="1132"/>
      <c r="AO40" s="312">
        <v>-1164859</v>
      </c>
      <c r="AP40" s="312">
        <v>-81226</v>
      </c>
      <c r="AQ40" s="313">
        <v>-73039</v>
      </c>
      <c r="AR40" s="314">
        <v>11.2</v>
      </c>
      <c r="AS40" s="311"/>
    </row>
    <row r="41" spans="1:46" ht="13"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36" t="s">
        <v>288</v>
      </c>
      <c r="AL41" s="1137"/>
      <c r="AM41" s="1137"/>
      <c r="AN41" s="1138"/>
      <c r="AO41" s="312">
        <v>478392</v>
      </c>
      <c r="AP41" s="312">
        <v>33358</v>
      </c>
      <c r="AQ41" s="313">
        <v>38015</v>
      </c>
      <c r="AR41" s="314">
        <v>-12.3</v>
      </c>
      <c r="AS41" s="311"/>
    </row>
    <row r="42" spans="1:46" ht="13"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ht="13"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511</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512</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25" t="s">
        <v>480</v>
      </c>
      <c r="AN49" s="1127" t="s">
        <v>513</v>
      </c>
      <c r="AO49" s="1128"/>
      <c r="AP49" s="1128"/>
      <c r="AQ49" s="1128"/>
      <c r="AR49" s="1129"/>
    </row>
    <row r="50" spans="1:44" ht="13"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26"/>
      <c r="AN50" s="328" t="s">
        <v>514</v>
      </c>
      <c r="AO50" s="329" t="s">
        <v>515</v>
      </c>
      <c r="AP50" s="330" t="s">
        <v>516</v>
      </c>
      <c r="AQ50" s="331" t="s">
        <v>517</v>
      </c>
      <c r="AR50" s="332" t="s">
        <v>518</v>
      </c>
    </row>
    <row r="51" spans="1:44" ht="13"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519</v>
      </c>
      <c r="AL51" s="325"/>
      <c r="AM51" s="333">
        <v>1707932</v>
      </c>
      <c r="AN51" s="334">
        <v>111615</v>
      </c>
      <c r="AO51" s="335">
        <v>-7.7</v>
      </c>
      <c r="AP51" s="336">
        <v>113347</v>
      </c>
      <c r="AQ51" s="337">
        <v>15.1</v>
      </c>
      <c r="AR51" s="338">
        <v>-22.8</v>
      </c>
    </row>
    <row r="52" spans="1:44" ht="13"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520</v>
      </c>
      <c r="AM52" s="341">
        <v>1373999</v>
      </c>
      <c r="AN52" s="342">
        <v>89792</v>
      </c>
      <c r="AO52" s="343">
        <v>17.2</v>
      </c>
      <c r="AP52" s="344">
        <v>58728</v>
      </c>
      <c r="AQ52" s="345">
        <v>23.5</v>
      </c>
      <c r="AR52" s="346">
        <v>-6.3</v>
      </c>
    </row>
    <row r="53" spans="1:44" ht="13"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521</v>
      </c>
      <c r="AL53" s="325"/>
      <c r="AM53" s="333">
        <v>1656042</v>
      </c>
      <c r="AN53" s="334">
        <v>109686</v>
      </c>
      <c r="AO53" s="335">
        <v>-1.7</v>
      </c>
      <c r="AP53" s="336">
        <v>120302</v>
      </c>
      <c r="AQ53" s="337">
        <v>6.1</v>
      </c>
      <c r="AR53" s="338">
        <v>-7.8</v>
      </c>
    </row>
    <row r="54" spans="1:44" ht="13"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520</v>
      </c>
      <c r="AM54" s="341">
        <v>1216135</v>
      </c>
      <c r="AN54" s="342">
        <v>80549</v>
      </c>
      <c r="AO54" s="343">
        <v>-10.3</v>
      </c>
      <c r="AP54" s="344">
        <v>59328</v>
      </c>
      <c r="AQ54" s="345">
        <v>1</v>
      </c>
      <c r="AR54" s="346">
        <v>-11.3</v>
      </c>
    </row>
    <row r="55" spans="1:44" ht="13"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522</v>
      </c>
      <c r="AL55" s="325"/>
      <c r="AM55" s="333">
        <v>949775</v>
      </c>
      <c r="AN55" s="334">
        <v>64109</v>
      </c>
      <c r="AO55" s="335">
        <v>-41.6</v>
      </c>
      <c r="AP55" s="336">
        <v>114841</v>
      </c>
      <c r="AQ55" s="337">
        <v>-4.5</v>
      </c>
      <c r="AR55" s="338">
        <v>-37.1</v>
      </c>
    </row>
    <row r="56" spans="1:44" ht="13"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520</v>
      </c>
      <c r="AM56" s="341">
        <v>639141</v>
      </c>
      <c r="AN56" s="342">
        <v>43141</v>
      </c>
      <c r="AO56" s="343">
        <v>-46.4</v>
      </c>
      <c r="AP56" s="344">
        <v>51589</v>
      </c>
      <c r="AQ56" s="345">
        <v>-13</v>
      </c>
      <c r="AR56" s="346">
        <v>-33.4</v>
      </c>
    </row>
    <row r="57" spans="1:44" ht="13"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523</v>
      </c>
      <c r="AL57" s="325"/>
      <c r="AM57" s="333">
        <v>2384306</v>
      </c>
      <c r="AN57" s="334">
        <v>163825</v>
      </c>
      <c r="AO57" s="335">
        <v>155.5</v>
      </c>
      <c r="AP57" s="336">
        <v>124145</v>
      </c>
      <c r="AQ57" s="337">
        <v>8.1</v>
      </c>
      <c r="AR57" s="338">
        <v>147.4</v>
      </c>
    </row>
    <row r="58" spans="1:44" ht="13"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520</v>
      </c>
      <c r="AM58" s="341">
        <v>1945182</v>
      </c>
      <c r="AN58" s="342">
        <v>133653</v>
      </c>
      <c r="AO58" s="343">
        <v>209.8</v>
      </c>
      <c r="AP58" s="344">
        <v>54761</v>
      </c>
      <c r="AQ58" s="345">
        <v>6.1</v>
      </c>
      <c r="AR58" s="346">
        <v>203.7</v>
      </c>
    </row>
    <row r="59" spans="1:44" ht="13"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524</v>
      </c>
      <c r="AL59" s="325"/>
      <c r="AM59" s="333">
        <v>1794384</v>
      </c>
      <c r="AN59" s="334">
        <v>125123</v>
      </c>
      <c r="AO59" s="335">
        <v>-23.6</v>
      </c>
      <c r="AP59" s="336">
        <v>131480</v>
      </c>
      <c r="AQ59" s="337">
        <v>5.9</v>
      </c>
      <c r="AR59" s="338">
        <v>-29.5</v>
      </c>
    </row>
    <row r="60" spans="1:44" ht="13"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520</v>
      </c>
      <c r="AM60" s="341">
        <v>1023953</v>
      </c>
      <c r="AN60" s="342">
        <v>71400</v>
      </c>
      <c r="AO60" s="343">
        <v>-46.6</v>
      </c>
      <c r="AP60" s="344">
        <v>63148</v>
      </c>
      <c r="AQ60" s="345">
        <v>15.3</v>
      </c>
      <c r="AR60" s="346">
        <v>-61.9</v>
      </c>
    </row>
    <row r="61" spans="1:44" ht="13"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525</v>
      </c>
      <c r="AL61" s="347"/>
      <c r="AM61" s="348">
        <v>1698488</v>
      </c>
      <c r="AN61" s="349">
        <v>114872</v>
      </c>
      <c r="AO61" s="350">
        <v>16.2</v>
      </c>
      <c r="AP61" s="351">
        <v>120823</v>
      </c>
      <c r="AQ61" s="352">
        <v>6.1</v>
      </c>
      <c r="AR61" s="338">
        <v>10.1</v>
      </c>
    </row>
    <row r="62" spans="1:44" ht="13"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520</v>
      </c>
      <c r="AM62" s="341">
        <v>1239682</v>
      </c>
      <c r="AN62" s="342">
        <v>83707</v>
      </c>
      <c r="AO62" s="343">
        <v>24.7</v>
      </c>
      <c r="AP62" s="344">
        <v>57511</v>
      </c>
      <c r="AQ62" s="345">
        <v>6.6</v>
      </c>
      <c r="AR62" s="346">
        <v>18.100000000000001</v>
      </c>
    </row>
    <row r="63" spans="1:44" ht="13"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 hidden="1" x14ac:dyDescent="0.2">
      <c r="AK70" s="262"/>
      <c r="AL70" s="262"/>
      <c r="AM70" s="262"/>
      <c r="AN70" s="262"/>
      <c r="AO70" s="262"/>
      <c r="AP70" s="262"/>
      <c r="AQ70" s="262"/>
      <c r="AR70" s="262"/>
    </row>
    <row r="71" spans="1:46" ht="13" hidden="1" x14ac:dyDescent="0.2">
      <c r="AK71" s="262"/>
      <c r="AL71" s="262"/>
      <c r="AM71" s="262"/>
      <c r="AN71" s="262"/>
      <c r="AO71" s="262"/>
      <c r="AP71" s="262"/>
      <c r="AQ71" s="262"/>
      <c r="AR71" s="262"/>
    </row>
    <row r="72" spans="1:46" ht="13" hidden="1" x14ac:dyDescent="0.2">
      <c r="AK72" s="262"/>
      <c r="AL72" s="262"/>
      <c r="AM72" s="262"/>
      <c r="AN72" s="262"/>
      <c r="AO72" s="262"/>
      <c r="AP72" s="262"/>
      <c r="AQ72" s="262"/>
      <c r="AR72" s="262"/>
    </row>
    <row r="73" spans="1:46" ht="13" hidden="1" x14ac:dyDescent="0.2">
      <c r="AK73" s="262"/>
      <c r="AL73" s="262"/>
      <c r="AM73" s="262"/>
      <c r="AN73" s="262"/>
      <c r="AO73" s="262"/>
      <c r="AP73" s="262"/>
      <c r="AQ73" s="262"/>
      <c r="AR73" s="262"/>
    </row>
  </sheetData>
  <sheetProtection algorithmName="SHA-512" hashValue="r/6S93MctIUfyOqsT6i5ph/XHuzWfhTzgadkxAXPmPT6Uh7xHrCe1aSeBvUl1/WfqmKcruNryaWAilLT4QbNBw==" saltValue="sKMzdXcGC+3WFKNMAcoMk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D1" zoomScale="85" zoomScaleNormal="85" zoomScaleSheetLayoutView="55" workbookViewId="0">
      <selection activeCell="D1" sqref="D1"/>
    </sheetView>
  </sheetViews>
  <sheetFormatPr defaultColWidth="0" defaultRowHeight="13.5" customHeight="1" zeroHeight="1" x14ac:dyDescent="0.2"/>
  <cols>
    <col min="1" max="125" width="2.4531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 x14ac:dyDescent="0.2">
      <c r="B2" s="259"/>
      <c r="DG2" s="259"/>
    </row>
    <row r="3" spans="2:125" ht="13"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 x14ac:dyDescent="0.2"/>
    <row r="5" spans="2:125" ht="13" x14ac:dyDescent="0.2"/>
    <row r="6" spans="2:125" ht="13" x14ac:dyDescent="0.2"/>
    <row r="7" spans="2:125" ht="13" x14ac:dyDescent="0.2"/>
    <row r="8" spans="2:125" ht="13" x14ac:dyDescent="0.2"/>
    <row r="9" spans="2:125" ht="13" x14ac:dyDescent="0.2">
      <c r="DU9" s="259"/>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59"/>
    </row>
    <row r="18" spans="125:125" ht="13" x14ac:dyDescent="0.2"/>
    <row r="19" spans="125:125" ht="13" x14ac:dyDescent="0.2"/>
    <row r="20" spans="125:125" ht="13" x14ac:dyDescent="0.2">
      <c r="DU20" s="259"/>
    </row>
    <row r="21" spans="125:125" ht="13" x14ac:dyDescent="0.2">
      <c r="DU21" s="259"/>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59"/>
    </row>
    <row r="29" spans="125:125" ht="13" x14ac:dyDescent="0.2"/>
    <row r="30" spans="125:125" ht="13" x14ac:dyDescent="0.2"/>
    <row r="31" spans="125:125" ht="13" x14ac:dyDescent="0.2"/>
    <row r="32" spans="125:125" ht="13" x14ac:dyDescent="0.2"/>
    <row r="33" spans="2:125" ht="13" x14ac:dyDescent="0.2">
      <c r="B33" s="259"/>
      <c r="G33" s="259"/>
      <c r="I33" s="259"/>
    </row>
    <row r="34" spans="2:125" ht="13" x14ac:dyDescent="0.2">
      <c r="C34" s="259"/>
      <c r="P34" s="259"/>
      <c r="DE34" s="259"/>
      <c r="DH34" s="259"/>
    </row>
    <row r="35" spans="2:125" ht="13" x14ac:dyDescent="0.2">
      <c r="D35" s="259"/>
      <c r="E35" s="259"/>
      <c r="DG35" s="259"/>
      <c r="DJ35" s="259"/>
      <c r="DP35" s="259"/>
      <c r="DQ35" s="259"/>
      <c r="DR35" s="259"/>
      <c r="DS35" s="259"/>
      <c r="DT35" s="259"/>
      <c r="DU35" s="259"/>
    </row>
    <row r="36" spans="2:125" ht="13"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 x14ac:dyDescent="0.2">
      <c r="DU37" s="259"/>
    </row>
    <row r="38" spans="2:125" ht="13" x14ac:dyDescent="0.2">
      <c r="DT38" s="259"/>
      <c r="DU38" s="259"/>
    </row>
    <row r="39" spans="2:125" ht="13" x14ac:dyDescent="0.2"/>
    <row r="40" spans="2:125" ht="13" x14ac:dyDescent="0.2">
      <c r="DH40" s="259"/>
    </row>
    <row r="41" spans="2:125" ht="13" x14ac:dyDescent="0.2">
      <c r="DE41" s="259"/>
    </row>
    <row r="42" spans="2:125" ht="13" x14ac:dyDescent="0.2">
      <c r="DG42" s="259"/>
      <c r="DJ42" s="259"/>
    </row>
    <row r="43" spans="2:125" ht="13"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 x14ac:dyDescent="0.2">
      <c r="DU44" s="259"/>
    </row>
    <row r="45" spans="2:125" ht="13" x14ac:dyDescent="0.2"/>
    <row r="46" spans="2:125" ht="13" x14ac:dyDescent="0.2"/>
    <row r="47" spans="2:125" ht="13" x14ac:dyDescent="0.2"/>
    <row r="48" spans="2:125" ht="13" x14ac:dyDescent="0.2">
      <c r="DT48" s="259"/>
      <c r="DU48" s="259"/>
    </row>
    <row r="49" spans="120:125" ht="13" x14ac:dyDescent="0.2">
      <c r="DU49" s="259"/>
    </row>
    <row r="50" spans="120:125" ht="13" x14ac:dyDescent="0.2">
      <c r="DU50" s="259"/>
    </row>
    <row r="51" spans="120:125" ht="13" x14ac:dyDescent="0.2">
      <c r="DP51" s="259"/>
      <c r="DQ51" s="259"/>
      <c r="DR51" s="259"/>
      <c r="DS51" s="259"/>
      <c r="DT51" s="259"/>
      <c r="DU51" s="259"/>
    </row>
    <row r="52" spans="120:125" ht="13" x14ac:dyDescent="0.2"/>
    <row r="53" spans="120:125" ht="13" x14ac:dyDescent="0.2"/>
    <row r="54" spans="120:125" ht="13" x14ac:dyDescent="0.2">
      <c r="DU54" s="259"/>
    </row>
    <row r="55" spans="120:125" ht="13" x14ac:dyDescent="0.2"/>
    <row r="56" spans="120:125" ht="13" x14ac:dyDescent="0.2"/>
    <row r="57" spans="120:125" ht="13" x14ac:dyDescent="0.2"/>
    <row r="58" spans="120:125" ht="13" x14ac:dyDescent="0.2">
      <c r="DU58" s="259"/>
    </row>
    <row r="59" spans="120:125" ht="13" x14ac:dyDescent="0.2"/>
    <row r="60" spans="120:125" ht="13" x14ac:dyDescent="0.2"/>
    <row r="61" spans="120:125" ht="13" x14ac:dyDescent="0.2"/>
    <row r="62" spans="120:125" ht="13" x14ac:dyDescent="0.2"/>
    <row r="63" spans="120:125" ht="13" x14ac:dyDescent="0.2">
      <c r="DU63" s="259"/>
    </row>
    <row r="64" spans="120:125" ht="13" x14ac:dyDescent="0.2">
      <c r="DT64" s="259"/>
      <c r="DU64" s="259"/>
    </row>
    <row r="65" spans="123:125" ht="13" x14ac:dyDescent="0.2"/>
    <row r="66" spans="123:125" ht="13" x14ac:dyDescent="0.2"/>
    <row r="67" spans="123:125" ht="13" x14ac:dyDescent="0.2"/>
    <row r="68" spans="123:125" ht="13" x14ac:dyDescent="0.2"/>
    <row r="69" spans="123:125" ht="13" x14ac:dyDescent="0.2">
      <c r="DS69" s="259"/>
      <c r="DT69" s="259"/>
      <c r="DU69" s="259"/>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59"/>
    </row>
    <row r="83" spans="116:125" ht="13" x14ac:dyDescent="0.2">
      <c r="DM83" s="259"/>
      <c r="DN83" s="259"/>
      <c r="DO83" s="259"/>
      <c r="DP83" s="259"/>
      <c r="DQ83" s="259"/>
      <c r="DR83" s="259"/>
      <c r="DS83" s="259"/>
      <c r="DT83" s="259"/>
      <c r="DU83" s="259"/>
    </row>
    <row r="84" spans="116:125" ht="13" x14ac:dyDescent="0.2"/>
    <row r="85" spans="116:125" ht="13" x14ac:dyDescent="0.2"/>
    <row r="86" spans="116:125" ht="13" x14ac:dyDescent="0.2"/>
    <row r="87" spans="116:125" ht="13" x14ac:dyDescent="0.2"/>
    <row r="88" spans="116:125" ht="13" x14ac:dyDescent="0.2">
      <c r="DU88" s="259"/>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477</v>
      </c>
    </row>
    <row r="120" spans="125:125" ht="13.5" hidden="1" customHeight="1" x14ac:dyDescent="0.2"/>
    <row r="121" spans="125:125" ht="13.5" hidden="1" customHeight="1" x14ac:dyDescent="0.2">
      <c r="DU121" s="259"/>
    </row>
  </sheetData>
  <sheetProtection algorithmName="SHA-512" hashValue="hYNVICqM44WE0Hn55ZwWPm7hdZ3WN7+aLPk2r/DvPPghjIEQRhlFeAzThREZWcPdPsumT9j9fD8oi06Ntote+w==" saltValue="KYPT7McA9/Dw8B9jStDVg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73" zoomScale="85" zoomScaleNormal="85" zoomScaleSheetLayoutView="55" workbookViewId="0"/>
  </sheetViews>
  <sheetFormatPr defaultColWidth="0" defaultRowHeight="13.5" customHeight="1" zeroHeight="1" x14ac:dyDescent="0.2"/>
  <cols>
    <col min="1" max="125" width="2.4531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 x14ac:dyDescent="0.2">
      <c r="B2" s="259"/>
      <c r="T2" s="259"/>
    </row>
    <row r="3" spans="1:125" ht="13"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59"/>
      <c r="G33" s="259"/>
      <c r="I33" s="259"/>
    </row>
    <row r="34" spans="2:125" ht="13" x14ac:dyDescent="0.2">
      <c r="C34" s="259"/>
      <c r="P34" s="259"/>
      <c r="R34" s="259"/>
      <c r="U34" s="259"/>
    </row>
    <row r="35" spans="2:125" ht="13"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 x14ac:dyDescent="0.2">
      <c r="F36" s="259"/>
      <c r="H36" s="259"/>
      <c r="J36" s="259"/>
      <c r="K36" s="259"/>
      <c r="L36" s="259"/>
      <c r="M36" s="259"/>
      <c r="N36" s="259"/>
      <c r="O36" s="259"/>
      <c r="Q36" s="259"/>
      <c r="S36" s="259"/>
      <c r="V36" s="259"/>
    </row>
    <row r="37" spans="2:125" ht="13" x14ac:dyDescent="0.2"/>
    <row r="38" spans="2:125" ht="13" x14ac:dyDescent="0.2"/>
    <row r="39" spans="2:125" ht="13" x14ac:dyDescent="0.2"/>
    <row r="40" spans="2:125" ht="13" x14ac:dyDescent="0.2">
      <c r="U40" s="259"/>
    </row>
    <row r="41" spans="2:125" ht="13" x14ac:dyDescent="0.2">
      <c r="R41" s="259"/>
    </row>
    <row r="42" spans="2:125" ht="13"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 x14ac:dyDescent="0.2">
      <c r="Q43" s="259"/>
      <c r="S43" s="259"/>
      <c r="V43" s="259"/>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477</v>
      </c>
    </row>
  </sheetData>
  <sheetProtection algorithmName="SHA-512" hashValue="x/vtoRLozxyv5IapjnM9LyroxKz3/rM87Cz2WlW7/BSPY2Jrc2vaUme8DVZu+KfvQiSbwqsf2bAq0YuQ6Ny3ag==" saltValue="xA9oekLApiriMKFuklDM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28"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39" t="s">
        <v>3</v>
      </c>
      <c r="D47" s="1139"/>
      <c r="E47" s="1140"/>
      <c r="F47" s="11">
        <v>89.44</v>
      </c>
      <c r="G47" s="12">
        <v>87.71</v>
      </c>
      <c r="H47" s="12">
        <v>65.89</v>
      </c>
      <c r="I47" s="12">
        <v>72.260000000000005</v>
      </c>
      <c r="J47" s="13">
        <v>73.489999999999995</v>
      </c>
    </row>
    <row r="48" spans="2:10" ht="57.75" customHeight="1" x14ac:dyDescent="0.2">
      <c r="B48" s="14"/>
      <c r="C48" s="1141" t="s">
        <v>4</v>
      </c>
      <c r="D48" s="1141"/>
      <c r="E48" s="1142"/>
      <c r="F48" s="15">
        <v>9.81</v>
      </c>
      <c r="G48" s="16">
        <v>15.94</v>
      </c>
      <c r="H48" s="16">
        <v>10.039999999999999</v>
      </c>
      <c r="I48" s="16">
        <v>11.02</v>
      </c>
      <c r="J48" s="17">
        <v>12.97</v>
      </c>
    </row>
    <row r="49" spans="2:10" ht="57.75" customHeight="1" thickBot="1" x14ac:dyDescent="0.25">
      <c r="B49" s="18"/>
      <c r="C49" s="1143" t="s">
        <v>5</v>
      </c>
      <c r="D49" s="1143"/>
      <c r="E49" s="1144"/>
      <c r="F49" s="19">
        <v>1.21</v>
      </c>
      <c r="G49" s="20">
        <v>6.34</v>
      </c>
      <c r="H49" s="20" t="s">
        <v>532</v>
      </c>
      <c r="I49" s="20">
        <v>6.07</v>
      </c>
      <c r="J49" s="21">
        <v>2.98</v>
      </c>
    </row>
    <row r="50" spans="2:10" ht="13" x14ac:dyDescent="0.2"/>
  </sheetData>
  <sheetProtection algorithmName="SHA-512" hashValue="u7hwpZNY/ToHm8OVgRKH4Dbe/4QAttrDd396oiNlh5E1Lxis/lTJtvB8x9TK8g60+0RTqYxFDNSgyX2RQVW8GA==" saltValue="KY2SrgQOl/TA5izDZT1A8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6"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51" t="s">
        <v>533</v>
      </c>
      <c r="D34" s="1151"/>
      <c r="E34" s="1152"/>
      <c r="F34" s="32">
        <v>9.6999999999999993</v>
      </c>
      <c r="G34" s="33">
        <v>15.78</v>
      </c>
      <c r="H34" s="33">
        <v>9.85</v>
      </c>
      <c r="I34" s="33">
        <v>10.78</v>
      </c>
      <c r="J34" s="34">
        <v>12.71</v>
      </c>
      <c r="K34" s="22"/>
      <c r="L34" s="22"/>
      <c r="M34" s="22"/>
      <c r="N34" s="22"/>
      <c r="O34" s="22"/>
      <c r="P34" s="22"/>
    </row>
    <row r="35" spans="1:16" ht="39" customHeight="1" x14ac:dyDescent="0.2">
      <c r="A35" s="22"/>
      <c r="B35" s="35"/>
      <c r="C35" s="1145" t="s">
        <v>534</v>
      </c>
      <c r="D35" s="1146"/>
      <c r="E35" s="1147"/>
      <c r="F35" s="36">
        <v>7.73</v>
      </c>
      <c r="G35" s="37">
        <v>8.2100000000000009</v>
      </c>
      <c r="H35" s="37">
        <v>8.89</v>
      </c>
      <c r="I35" s="37">
        <v>9.34</v>
      </c>
      <c r="J35" s="38">
        <v>10.41</v>
      </c>
      <c r="K35" s="22"/>
      <c r="L35" s="22"/>
      <c r="M35" s="22"/>
      <c r="N35" s="22"/>
      <c r="O35" s="22"/>
      <c r="P35" s="22"/>
    </row>
    <row r="36" spans="1:16" ht="39" customHeight="1" x14ac:dyDescent="0.2">
      <c r="A36" s="22"/>
      <c r="B36" s="35"/>
      <c r="C36" s="1145" t="s">
        <v>535</v>
      </c>
      <c r="D36" s="1146"/>
      <c r="E36" s="1147"/>
      <c r="F36" s="36">
        <v>2.84</v>
      </c>
      <c r="G36" s="37">
        <v>1.76</v>
      </c>
      <c r="H36" s="37">
        <v>1.41</v>
      </c>
      <c r="I36" s="37">
        <v>2.52</v>
      </c>
      <c r="J36" s="38">
        <v>2.66</v>
      </c>
      <c r="K36" s="22"/>
      <c r="L36" s="22"/>
      <c r="M36" s="22"/>
      <c r="N36" s="22"/>
      <c r="O36" s="22"/>
      <c r="P36" s="22"/>
    </row>
    <row r="37" spans="1:16" ht="39" customHeight="1" x14ac:dyDescent="0.2">
      <c r="A37" s="22"/>
      <c r="B37" s="35"/>
      <c r="C37" s="1145" t="s">
        <v>536</v>
      </c>
      <c r="D37" s="1146"/>
      <c r="E37" s="1147"/>
      <c r="F37" s="36" t="s">
        <v>488</v>
      </c>
      <c r="G37" s="37">
        <v>1.52</v>
      </c>
      <c r="H37" s="37">
        <v>0.11</v>
      </c>
      <c r="I37" s="37">
        <v>0.62</v>
      </c>
      <c r="J37" s="38">
        <v>0.93</v>
      </c>
      <c r="K37" s="22"/>
      <c r="L37" s="22"/>
      <c r="M37" s="22"/>
      <c r="N37" s="22"/>
      <c r="O37" s="22"/>
      <c r="P37" s="22"/>
    </row>
    <row r="38" spans="1:16" ht="39" customHeight="1" x14ac:dyDescent="0.2">
      <c r="A38" s="22"/>
      <c r="B38" s="35"/>
      <c r="C38" s="1145" t="s">
        <v>537</v>
      </c>
      <c r="D38" s="1146"/>
      <c r="E38" s="1147"/>
      <c r="F38" s="36">
        <v>0.04</v>
      </c>
      <c r="G38" s="37">
        <v>0.04</v>
      </c>
      <c r="H38" s="37">
        <v>0.05</v>
      </c>
      <c r="I38" s="37">
        <v>0.45</v>
      </c>
      <c r="J38" s="38">
        <v>0.45</v>
      </c>
      <c r="K38" s="22"/>
      <c r="L38" s="22"/>
      <c r="M38" s="22"/>
      <c r="N38" s="22"/>
      <c r="O38" s="22"/>
      <c r="P38" s="22"/>
    </row>
    <row r="39" spans="1:16" ht="39" customHeight="1" x14ac:dyDescent="0.2">
      <c r="A39" s="22"/>
      <c r="B39" s="35"/>
      <c r="C39" s="1145" t="s">
        <v>538</v>
      </c>
      <c r="D39" s="1146"/>
      <c r="E39" s="1147"/>
      <c r="F39" s="36">
        <v>7.0000000000000007E-2</v>
      </c>
      <c r="G39" s="37">
        <v>0.12</v>
      </c>
      <c r="H39" s="37">
        <v>0.13</v>
      </c>
      <c r="I39" s="37">
        <v>0.19</v>
      </c>
      <c r="J39" s="38">
        <v>0.22</v>
      </c>
      <c r="K39" s="22"/>
      <c r="L39" s="22"/>
      <c r="M39" s="22"/>
      <c r="N39" s="22"/>
      <c r="O39" s="22"/>
      <c r="P39" s="22"/>
    </row>
    <row r="40" spans="1:16" ht="39" customHeight="1" x14ac:dyDescent="0.2">
      <c r="A40" s="22"/>
      <c r="B40" s="35"/>
      <c r="C40" s="1145" t="s">
        <v>539</v>
      </c>
      <c r="D40" s="1146"/>
      <c r="E40" s="1147"/>
      <c r="F40" s="36">
        <v>2.29</v>
      </c>
      <c r="G40" s="37">
        <v>1.59</v>
      </c>
      <c r="H40" s="37">
        <v>0.92</v>
      </c>
      <c r="I40" s="37">
        <v>0.34</v>
      </c>
      <c r="J40" s="38">
        <v>0.22</v>
      </c>
      <c r="K40" s="22"/>
      <c r="L40" s="22"/>
      <c r="M40" s="22"/>
      <c r="N40" s="22"/>
      <c r="O40" s="22"/>
      <c r="P40" s="22"/>
    </row>
    <row r="41" spans="1:16" ht="39" customHeight="1" x14ac:dyDescent="0.2">
      <c r="A41" s="22"/>
      <c r="B41" s="35"/>
      <c r="C41" s="1145" t="s">
        <v>540</v>
      </c>
      <c r="D41" s="1146"/>
      <c r="E41" s="1147"/>
      <c r="F41" s="36">
        <v>0.02</v>
      </c>
      <c r="G41" s="37">
        <v>0.03</v>
      </c>
      <c r="H41" s="37">
        <v>0.04</v>
      </c>
      <c r="I41" s="37">
        <v>0.05</v>
      </c>
      <c r="J41" s="38">
        <v>0.06</v>
      </c>
      <c r="K41" s="22"/>
      <c r="L41" s="22"/>
      <c r="M41" s="22"/>
      <c r="N41" s="22"/>
      <c r="O41" s="22"/>
      <c r="P41" s="22"/>
    </row>
    <row r="42" spans="1:16" ht="39" customHeight="1" x14ac:dyDescent="0.2">
      <c r="A42" s="22"/>
      <c r="B42" s="39"/>
      <c r="C42" s="1145" t="s">
        <v>541</v>
      </c>
      <c r="D42" s="1146"/>
      <c r="E42" s="1147"/>
      <c r="F42" s="36" t="s">
        <v>488</v>
      </c>
      <c r="G42" s="37" t="s">
        <v>488</v>
      </c>
      <c r="H42" s="37" t="s">
        <v>488</v>
      </c>
      <c r="I42" s="37" t="s">
        <v>488</v>
      </c>
      <c r="J42" s="38" t="s">
        <v>488</v>
      </c>
      <c r="K42" s="22"/>
      <c r="L42" s="22"/>
      <c r="M42" s="22"/>
      <c r="N42" s="22"/>
      <c r="O42" s="22"/>
      <c r="P42" s="22"/>
    </row>
    <row r="43" spans="1:16" ht="39" customHeight="1" thickBot="1" x14ac:dyDescent="0.25">
      <c r="A43" s="22"/>
      <c r="B43" s="40"/>
      <c r="C43" s="1148" t="s">
        <v>542</v>
      </c>
      <c r="D43" s="1149"/>
      <c r="E43" s="1150"/>
      <c r="F43" s="41">
        <v>0.56000000000000005</v>
      </c>
      <c r="G43" s="42" t="s">
        <v>488</v>
      </c>
      <c r="H43" s="42" t="s">
        <v>488</v>
      </c>
      <c r="I43" s="42" t="s">
        <v>488</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YYbIQAMIk10Mx3wEsm3u4hmG7pBFwop1P0JSP4pc3h37gZXy8tzJASRnwlkWqNweeSN8sBVG416q4FJ9KxGgLA==" saltValue="NtA+sBEPvnJoPhfakIk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28"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1246</v>
      </c>
      <c r="L45" s="60">
        <v>1203</v>
      </c>
      <c r="M45" s="60">
        <v>1254</v>
      </c>
      <c r="N45" s="60">
        <v>1189</v>
      </c>
      <c r="O45" s="61">
        <v>1168</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488</v>
      </c>
      <c r="L46" s="64" t="s">
        <v>488</v>
      </c>
      <c r="M46" s="64" t="s">
        <v>488</v>
      </c>
      <c r="N46" s="64" t="s">
        <v>488</v>
      </c>
      <c r="O46" s="65" t="s">
        <v>488</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488</v>
      </c>
      <c r="L47" s="64" t="s">
        <v>488</v>
      </c>
      <c r="M47" s="64" t="s">
        <v>488</v>
      </c>
      <c r="N47" s="64" t="s">
        <v>488</v>
      </c>
      <c r="O47" s="65" t="s">
        <v>488</v>
      </c>
      <c r="P47" s="48"/>
      <c r="Q47" s="48"/>
      <c r="R47" s="48"/>
      <c r="S47" s="48"/>
      <c r="T47" s="48"/>
      <c r="U47" s="48"/>
    </row>
    <row r="48" spans="1:21" ht="30.75" customHeight="1" x14ac:dyDescent="0.2">
      <c r="A48" s="48"/>
      <c r="B48" s="1155"/>
      <c r="C48" s="1156"/>
      <c r="D48" s="62"/>
      <c r="E48" s="1161" t="s">
        <v>13</v>
      </c>
      <c r="F48" s="1161"/>
      <c r="G48" s="1161"/>
      <c r="H48" s="1161"/>
      <c r="I48" s="1161"/>
      <c r="J48" s="1162"/>
      <c r="K48" s="63">
        <v>437</v>
      </c>
      <c r="L48" s="64">
        <v>384</v>
      </c>
      <c r="M48" s="64">
        <v>365</v>
      </c>
      <c r="N48" s="64">
        <v>389</v>
      </c>
      <c r="O48" s="65">
        <v>417</v>
      </c>
      <c r="P48" s="48"/>
      <c r="Q48" s="48"/>
      <c r="R48" s="48"/>
      <c r="S48" s="48"/>
      <c r="T48" s="48"/>
      <c r="U48" s="48"/>
    </row>
    <row r="49" spans="1:21" ht="30.75" customHeight="1" x14ac:dyDescent="0.2">
      <c r="A49" s="48"/>
      <c r="B49" s="1155"/>
      <c r="C49" s="1156"/>
      <c r="D49" s="62"/>
      <c r="E49" s="1161" t="s">
        <v>14</v>
      </c>
      <c r="F49" s="1161"/>
      <c r="G49" s="1161"/>
      <c r="H49" s="1161"/>
      <c r="I49" s="1161"/>
      <c r="J49" s="1162"/>
      <c r="K49" s="63">
        <v>78</v>
      </c>
      <c r="L49" s="64">
        <v>86</v>
      </c>
      <c r="M49" s="64">
        <v>99</v>
      </c>
      <c r="N49" s="64">
        <v>68</v>
      </c>
      <c r="O49" s="65">
        <v>69</v>
      </c>
      <c r="P49" s="48"/>
      <c r="Q49" s="48"/>
      <c r="R49" s="48"/>
      <c r="S49" s="48"/>
      <c r="T49" s="48"/>
      <c r="U49" s="48"/>
    </row>
    <row r="50" spans="1:21" ht="30.75" customHeight="1" x14ac:dyDescent="0.2">
      <c r="A50" s="48"/>
      <c r="B50" s="1155"/>
      <c r="C50" s="1156"/>
      <c r="D50" s="62"/>
      <c r="E50" s="1161" t="s">
        <v>15</v>
      </c>
      <c r="F50" s="1161"/>
      <c r="G50" s="1161"/>
      <c r="H50" s="1161"/>
      <c r="I50" s="1161"/>
      <c r="J50" s="1162"/>
      <c r="K50" s="63" t="s">
        <v>488</v>
      </c>
      <c r="L50" s="64">
        <v>0</v>
      </c>
      <c r="M50" s="64">
        <v>2</v>
      </c>
      <c r="N50" s="64">
        <v>5</v>
      </c>
      <c r="O50" s="65">
        <v>5</v>
      </c>
      <c r="P50" s="48"/>
      <c r="Q50" s="48"/>
      <c r="R50" s="48"/>
      <c r="S50" s="48"/>
      <c r="T50" s="48"/>
      <c r="U50" s="48"/>
    </row>
    <row r="51" spans="1:21" ht="30.75" customHeight="1" x14ac:dyDescent="0.2">
      <c r="A51" s="48"/>
      <c r="B51" s="1157"/>
      <c r="C51" s="1158"/>
      <c r="D51" s="66"/>
      <c r="E51" s="1161" t="s">
        <v>16</v>
      </c>
      <c r="F51" s="1161"/>
      <c r="G51" s="1161"/>
      <c r="H51" s="1161"/>
      <c r="I51" s="1161"/>
      <c r="J51" s="1162"/>
      <c r="K51" s="63" t="s">
        <v>488</v>
      </c>
      <c r="L51" s="64" t="s">
        <v>488</v>
      </c>
      <c r="M51" s="64" t="s">
        <v>488</v>
      </c>
      <c r="N51" s="64" t="s">
        <v>488</v>
      </c>
      <c r="O51" s="65" t="s">
        <v>488</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1327</v>
      </c>
      <c r="L52" s="64">
        <v>1251</v>
      </c>
      <c r="M52" s="64">
        <v>1255</v>
      </c>
      <c r="N52" s="64">
        <v>1227</v>
      </c>
      <c r="O52" s="65">
        <v>1181</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434</v>
      </c>
      <c r="L53" s="69">
        <v>422</v>
      </c>
      <c r="M53" s="69">
        <v>465</v>
      </c>
      <c r="N53" s="69">
        <v>424</v>
      </c>
      <c r="O53" s="70">
        <v>478</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PQwc6ahQz5nyU2GPGGpWBwyu2XUkLWHvEkIagcUl9e9ZTbKy8xq2myMEX9w4r9ZMTouq0mo1xnYUphd9DV3acg==" saltValue="2kgYfL01lECGnjyyPPWTf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37"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184" t="s">
        <v>30</v>
      </c>
      <c r="C41" s="1185"/>
      <c r="D41" s="105"/>
      <c r="E41" s="1190" t="s">
        <v>31</v>
      </c>
      <c r="F41" s="1190"/>
      <c r="G41" s="1190"/>
      <c r="H41" s="1191"/>
      <c r="I41" s="355">
        <v>10417</v>
      </c>
      <c r="J41" s="356">
        <v>10536</v>
      </c>
      <c r="K41" s="356">
        <v>10130</v>
      </c>
      <c r="L41" s="356">
        <v>11044</v>
      </c>
      <c r="M41" s="357">
        <v>11382</v>
      </c>
    </row>
    <row r="42" spans="2:13" ht="27.75" customHeight="1" x14ac:dyDescent="0.2">
      <c r="B42" s="1186"/>
      <c r="C42" s="1187"/>
      <c r="D42" s="106"/>
      <c r="E42" s="1192" t="s">
        <v>32</v>
      </c>
      <c r="F42" s="1192"/>
      <c r="G42" s="1192"/>
      <c r="H42" s="1193"/>
      <c r="I42" s="358" t="s">
        <v>488</v>
      </c>
      <c r="J42" s="359">
        <v>60</v>
      </c>
      <c r="K42" s="359">
        <v>59</v>
      </c>
      <c r="L42" s="359">
        <v>54</v>
      </c>
      <c r="M42" s="360">
        <v>49</v>
      </c>
    </row>
    <row r="43" spans="2:13" ht="27.75" customHeight="1" x14ac:dyDescent="0.2">
      <c r="B43" s="1186"/>
      <c r="C43" s="1187"/>
      <c r="D43" s="106"/>
      <c r="E43" s="1192" t="s">
        <v>33</v>
      </c>
      <c r="F43" s="1192"/>
      <c r="G43" s="1192"/>
      <c r="H43" s="1193"/>
      <c r="I43" s="358">
        <v>5478</v>
      </c>
      <c r="J43" s="359">
        <v>4898</v>
      </c>
      <c r="K43" s="359">
        <v>4335</v>
      </c>
      <c r="L43" s="359">
        <v>3836</v>
      </c>
      <c r="M43" s="360">
        <v>3638</v>
      </c>
    </row>
    <row r="44" spans="2:13" ht="27.75" customHeight="1" x14ac:dyDescent="0.2">
      <c r="B44" s="1186"/>
      <c r="C44" s="1187"/>
      <c r="D44" s="106"/>
      <c r="E44" s="1192" t="s">
        <v>34</v>
      </c>
      <c r="F44" s="1192"/>
      <c r="G44" s="1192"/>
      <c r="H44" s="1193"/>
      <c r="I44" s="358">
        <v>811</v>
      </c>
      <c r="J44" s="359">
        <v>865</v>
      </c>
      <c r="K44" s="359">
        <v>758</v>
      </c>
      <c r="L44" s="359">
        <v>721</v>
      </c>
      <c r="M44" s="360">
        <v>713</v>
      </c>
    </row>
    <row r="45" spans="2:13" ht="27.75" customHeight="1" x14ac:dyDescent="0.2">
      <c r="B45" s="1186"/>
      <c r="C45" s="1187"/>
      <c r="D45" s="106"/>
      <c r="E45" s="1192" t="s">
        <v>35</v>
      </c>
      <c r="F45" s="1192"/>
      <c r="G45" s="1192"/>
      <c r="H45" s="1193"/>
      <c r="I45" s="358">
        <v>2092</v>
      </c>
      <c r="J45" s="359">
        <v>2098</v>
      </c>
      <c r="K45" s="359">
        <v>1993</v>
      </c>
      <c r="L45" s="359">
        <v>1874</v>
      </c>
      <c r="M45" s="360">
        <v>1958</v>
      </c>
    </row>
    <row r="46" spans="2:13" ht="27.75" customHeight="1" x14ac:dyDescent="0.2">
      <c r="B46" s="1186"/>
      <c r="C46" s="1187"/>
      <c r="D46" s="107"/>
      <c r="E46" s="1192" t="s">
        <v>36</v>
      </c>
      <c r="F46" s="1192"/>
      <c r="G46" s="1192"/>
      <c r="H46" s="1193"/>
      <c r="I46" s="358" t="s">
        <v>488</v>
      </c>
      <c r="J46" s="359" t="s">
        <v>488</v>
      </c>
      <c r="K46" s="359" t="s">
        <v>488</v>
      </c>
      <c r="L46" s="359" t="s">
        <v>488</v>
      </c>
      <c r="M46" s="360" t="s">
        <v>488</v>
      </c>
    </row>
    <row r="47" spans="2:13" ht="27.75" customHeight="1" x14ac:dyDescent="0.2">
      <c r="B47" s="1186"/>
      <c r="C47" s="1187"/>
      <c r="D47" s="108"/>
      <c r="E47" s="1194" t="s">
        <v>37</v>
      </c>
      <c r="F47" s="1195"/>
      <c r="G47" s="1195"/>
      <c r="H47" s="1196"/>
      <c r="I47" s="358" t="s">
        <v>488</v>
      </c>
      <c r="J47" s="359" t="s">
        <v>488</v>
      </c>
      <c r="K47" s="359" t="s">
        <v>488</v>
      </c>
      <c r="L47" s="359" t="s">
        <v>488</v>
      </c>
      <c r="M47" s="360" t="s">
        <v>488</v>
      </c>
    </row>
    <row r="48" spans="2:13" ht="27.75" customHeight="1" x14ac:dyDescent="0.2">
      <c r="B48" s="1186"/>
      <c r="C48" s="1187"/>
      <c r="D48" s="106"/>
      <c r="E48" s="1192" t="s">
        <v>38</v>
      </c>
      <c r="F48" s="1192"/>
      <c r="G48" s="1192"/>
      <c r="H48" s="1193"/>
      <c r="I48" s="358" t="s">
        <v>488</v>
      </c>
      <c r="J48" s="359" t="s">
        <v>488</v>
      </c>
      <c r="K48" s="359" t="s">
        <v>488</v>
      </c>
      <c r="L48" s="359" t="s">
        <v>488</v>
      </c>
      <c r="M48" s="360" t="s">
        <v>488</v>
      </c>
    </row>
    <row r="49" spans="2:13" ht="27.75" customHeight="1" x14ac:dyDescent="0.2">
      <c r="B49" s="1188"/>
      <c r="C49" s="1189"/>
      <c r="D49" s="106"/>
      <c r="E49" s="1192" t="s">
        <v>39</v>
      </c>
      <c r="F49" s="1192"/>
      <c r="G49" s="1192"/>
      <c r="H49" s="1193"/>
      <c r="I49" s="358" t="s">
        <v>488</v>
      </c>
      <c r="J49" s="359" t="s">
        <v>488</v>
      </c>
      <c r="K49" s="359" t="s">
        <v>488</v>
      </c>
      <c r="L49" s="359" t="s">
        <v>488</v>
      </c>
      <c r="M49" s="360" t="s">
        <v>488</v>
      </c>
    </row>
    <row r="50" spans="2:13" ht="27.75" customHeight="1" x14ac:dyDescent="0.2">
      <c r="B50" s="1197" t="s">
        <v>40</v>
      </c>
      <c r="C50" s="1198"/>
      <c r="D50" s="109"/>
      <c r="E50" s="1192" t="s">
        <v>41</v>
      </c>
      <c r="F50" s="1192"/>
      <c r="G50" s="1192"/>
      <c r="H50" s="1193"/>
      <c r="I50" s="358">
        <v>7668</v>
      </c>
      <c r="J50" s="359">
        <v>7864</v>
      </c>
      <c r="K50" s="359">
        <v>8643</v>
      </c>
      <c r="L50" s="359">
        <v>9177</v>
      </c>
      <c r="M50" s="360">
        <v>9446</v>
      </c>
    </row>
    <row r="51" spans="2:13" ht="27.75" customHeight="1" x14ac:dyDescent="0.2">
      <c r="B51" s="1186"/>
      <c r="C51" s="1187"/>
      <c r="D51" s="106"/>
      <c r="E51" s="1192" t="s">
        <v>42</v>
      </c>
      <c r="F51" s="1192"/>
      <c r="G51" s="1192"/>
      <c r="H51" s="1193"/>
      <c r="I51" s="358">
        <v>156</v>
      </c>
      <c r="J51" s="359">
        <v>110</v>
      </c>
      <c r="K51" s="359">
        <v>69</v>
      </c>
      <c r="L51" s="359">
        <v>44</v>
      </c>
      <c r="M51" s="360">
        <v>28</v>
      </c>
    </row>
    <row r="52" spans="2:13" ht="27.75" customHeight="1" x14ac:dyDescent="0.2">
      <c r="B52" s="1188"/>
      <c r="C52" s="1189"/>
      <c r="D52" s="106"/>
      <c r="E52" s="1192" t="s">
        <v>43</v>
      </c>
      <c r="F52" s="1192"/>
      <c r="G52" s="1192"/>
      <c r="H52" s="1193"/>
      <c r="I52" s="358">
        <v>11745</v>
      </c>
      <c r="J52" s="359">
        <v>11635</v>
      </c>
      <c r="K52" s="359">
        <v>11153</v>
      </c>
      <c r="L52" s="359">
        <v>11452</v>
      </c>
      <c r="M52" s="360">
        <v>11580</v>
      </c>
    </row>
    <row r="53" spans="2:13" ht="27.75" customHeight="1" thickBot="1" x14ac:dyDescent="0.25">
      <c r="B53" s="1199" t="s">
        <v>19</v>
      </c>
      <c r="C53" s="1200"/>
      <c r="D53" s="110"/>
      <c r="E53" s="1201" t="s">
        <v>44</v>
      </c>
      <c r="F53" s="1201"/>
      <c r="G53" s="1201"/>
      <c r="H53" s="1202"/>
      <c r="I53" s="361">
        <v>-772</v>
      </c>
      <c r="J53" s="362">
        <v>-1151</v>
      </c>
      <c r="K53" s="362">
        <v>-2589</v>
      </c>
      <c r="L53" s="362">
        <v>-3143</v>
      </c>
      <c r="M53" s="363">
        <v>-3314</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Q0s59CESympFpBuMATr6JuHstZrWyHz6eIbIcvENWHkYjmr2fK16R9El7sl470q53oiKclB+eUFc+QQwjKWPjA==" saltValue="TAJjCY+Mwpmz5SmWWoc9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A46" zoomScale="60" zoomScaleNormal="6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11" t="s">
        <v>46</v>
      </c>
      <c r="D55" s="1211"/>
      <c r="E55" s="1212"/>
      <c r="F55" s="122">
        <v>4414</v>
      </c>
      <c r="G55" s="122">
        <v>4760</v>
      </c>
      <c r="H55" s="123">
        <v>4829</v>
      </c>
    </row>
    <row r="56" spans="2:8" ht="52.5" customHeight="1" x14ac:dyDescent="0.2">
      <c r="B56" s="124"/>
      <c r="C56" s="1213" t="s">
        <v>47</v>
      </c>
      <c r="D56" s="1213"/>
      <c r="E56" s="1214"/>
      <c r="F56" s="125">
        <v>1035</v>
      </c>
      <c r="G56" s="125">
        <v>1046</v>
      </c>
      <c r="H56" s="126">
        <v>1284</v>
      </c>
    </row>
    <row r="57" spans="2:8" ht="53.25" customHeight="1" x14ac:dyDescent="0.2">
      <c r="B57" s="124"/>
      <c r="C57" s="1215" t="s">
        <v>48</v>
      </c>
      <c r="D57" s="1215"/>
      <c r="E57" s="1216"/>
      <c r="F57" s="127">
        <v>4018</v>
      </c>
      <c r="G57" s="127">
        <v>4024</v>
      </c>
      <c r="H57" s="128">
        <v>3890</v>
      </c>
    </row>
    <row r="58" spans="2:8" ht="45.75" customHeight="1" x14ac:dyDescent="0.2">
      <c r="B58" s="129"/>
      <c r="C58" s="1203" t="s">
        <v>557</v>
      </c>
      <c r="D58" s="1204"/>
      <c r="E58" s="1205"/>
      <c r="F58" s="130">
        <v>1147</v>
      </c>
      <c r="G58" s="130">
        <v>1096</v>
      </c>
      <c r="H58" s="131">
        <v>1222</v>
      </c>
    </row>
    <row r="59" spans="2:8" ht="45.75" customHeight="1" x14ac:dyDescent="0.2">
      <c r="B59" s="129"/>
      <c r="C59" s="1203" t="s">
        <v>558</v>
      </c>
      <c r="D59" s="1204"/>
      <c r="E59" s="1205"/>
      <c r="F59" s="130">
        <v>1549</v>
      </c>
      <c r="G59" s="130">
        <v>1354</v>
      </c>
      <c r="H59" s="131">
        <v>1158</v>
      </c>
    </row>
    <row r="60" spans="2:8" ht="45.75" customHeight="1" x14ac:dyDescent="0.2">
      <c r="B60" s="129"/>
      <c r="C60" s="1203" t="s">
        <v>559</v>
      </c>
      <c r="D60" s="1204"/>
      <c r="E60" s="1205"/>
      <c r="F60" s="130">
        <v>511</v>
      </c>
      <c r="G60" s="130">
        <v>826</v>
      </c>
      <c r="H60" s="131">
        <v>807</v>
      </c>
    </row>
    <row r="61" spans="2:8" ht="45.75" customHeight="1" x14ac:dyDescent="0.2">
      <c r="B61" s="129"/>
      <c r="C61" s="1203" t="s">
        <v>560</v>
      </c>
      <c r="D61" s="1204"/>
      <c r="E61" s="1205"/>
      <c r="F61" s="130">
        <v>353</v>
      </c>
      <c r="G61" s="130">
        <v>321</v>
      </c>
      <c r="H61" s="131">
        <v>286</v>
      </c>
    </row>
    <row r="62" spans="2:8" ht="45.75" customHeight="1" thickBot="1" x14ac:dyDescent="0.25">
      <c r="B62" s="132"/>
      <c r="C62" s="1206" t="s">
        <v>561</v>
      </c>
      <c r="D62" s="1207"/>
      <c r="E62" s="1208"/>
      <c r="F62" s="133">
        <v>225</v>
      </c>
      <c r="G62" s="133">
        <v>225</v>
      </c>
      <c r="H62" s="134">
        <v>224</v>
      </c>
    </row>
    <row r="63" spans="2:8" ht="52.5" customHeight="1" thickBot="1" x14ac:dyDescent="0.25">
      <c r="B63" s="135"/>
      <c r="C63" s="1209" t="s">
        <v>49</v>
      </c>
      <c r="D63" s="1209"/>
      <c r="E63" s="1210"/>
      <c r="F63" s="136">
        <v>9467</v>
      </c>
      <c r="G63" s="136">
        <v>9830</v>
      </c>
      <c r="H63" s="137">
        <v>10002</v>
      </c>
    </row>
    <row r="64" spans="2:8" ht="13" x14ac:dyDescent="0.2"/>
  </sheetData>
  <sheetProtection algorithmName="SHA-512" hashValue="f18v6umgDNMGfI7kF5b6gHfd2wc1U8UTpF+RxKqK7RAqcmKUOzlxrKZuiPiWXdgpvty16LGwz0/wzRXs2D1tkw==" saltValue="F1AmVkKr4+hB/zxt0Okr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08984375" defaultRowHeight="13" x14ac:dyDescent="0.2"/>
  <cols>
    <col min="1" max="1" width="45.90625" style="144" customWidth="1"/>
    <col min="2" max="8" width="13.36328125" style="144" customWidth="1"/>
    <col min="9" max="16384" width="11.08984375" style="144"/>
  </cols>
  <sheetData>
    <row r="1" spans="1:8" x14ac:dyDescent="0.2">
      <c r="A1" s="138"/>
      <c r="B1" s="139"/>
      <c r="C1" s="140"/>
      <c r="D1" s="141"/>
      <c r="E1" s="142"/>
      <c r="F1" s="142"/>
      <c r="G1" s="142"/>
      <c r="H1" s="143"/>
    </row>
    <row r="2" spans="1:8" x14ac:dyDescent="0.2">
      <c r="A2" s="145"/>
      <c r="B2" s="146"/>
      <c r="C2" s="147"/>
      <c r="D2" s="148" t="s">
        <v>50</v>
      </c>
      <c r="E2" s="149"/>
      <c r="F2" s="150" t="s">
        <v>526</v>
      </c>
      <c r="G2" s="151"/>
      <c r="H2" s="152"/>
    </row>
    <row r="3" spans="1:8" x14ac:dyDescent="0.2">
      <c r="A3" s="148" t="s">
        <v>519</v>
      </c>
      <c r="B3" s="153"/>
      <c r="C3" s="154"/>
      <c r="D3" s="155">
        <v>111615</v>
      </c>
      <c r="E3" s="156"/>
      <c r="F3" s="157">
        <v>113347</v>
      </c>
      <c r="G3" s="158"/>
      <c r="H3" s="159"/>
    </row>
    <row r="4" spans="1:8" x14ac:dyDescent="0.2">
      <c r="A4" s="160"/>
      <c r="B4" s="161"/>
      <c r="C4" s="162"/>
      <c r="D4" s="163">
        <v>89792</v>
      </c>
      <c r="E4" s="164"/>
      <c r="F4" s="165">
        <v>58728</v>
      </c>
      <c r="G4" s="166"/>
      <c r="H4" s="167"/>
    </row>
    <row r="5" spans="1:8" x14ac:dyDescent="0.2">
      <c r="A5" s="148" t="s">
        <v>521</v>
      </c>
      <c r="B5" s="153"/>
      <c r="C5" s="154"/>
      <c r="D5" s="155">
        <v>109686</v>
      </c>
      <c r="E5" s="156"/>
      <c r="F5" s="157">
        <v>120302</v>
      </c>
      <c r="G5" s="158"/>
      <c r="H5" s="159"/>
    </row>
    <row r="6" spans="1:8" x14ac:dyDescent="0.2">
      <c r="A6" s="160"/>
      <c r="B6" s="161"/>
      <c r="C6" s="162"/>
      <c r="D6" s="163">
        <v>80549</v>
      </c>
      <c r="E6" s="164"/>
      <c r="F6" s="165">
        <v>59328</v>
      </c>
      <c r="G6" s="166"/>
      <c r="H6" s="167"/>
    </row>
    <row r="7" spans="1:8" x14ac:dyDescent="0.2">
      <c r="A7" s="148" t="s">
        <v>522</v>
      </c>
      <c r="B7" s="153"/>
      <c r="C7" s="154"/>
      <c r="D7" s="155">
        <v>64109</v>
      </c>
      <c r="E7" s="156"/>
      <c r="F7" s="157">
        <v>114841</v>
      </c>
      <c r="G7" s="158"/>
      <c r="H7" s="159"/>
    </row>
    <row r="8" spans="1:8" x14ac:dyDescent="0.2">
      <c r="A8" s="160"/>
      <c r="B8" s="161"/>
      <c r="C8" s="162"/>
      <c r="D8" s="163">
        <v>43141</v>
      </c>
      <c r="E8" s="164"/>
      <c r="F8" s="165">
        <v>51589</v>
      </c>
      <c r="G8" s="166"/>
      <c r="H8" s="167"/>
    </row>
    <row r="9" spans="1:8" x14ac:dyDescent="0.2">
      <c r="A9" s="148" t="s">
        <v>523</v>
      </c>
      <c r="B9" s="153"/>
      <c r="C9" s="154"/>
      <c r="D9" s="155">
        <v>163825</v>
      </c>
      <c r="E9" s="156"/>
      <c r="F9" s="157">
        <v>124145</v>
      </c>
      <c r="G9" s="158"/>
      <c r="H9" s="159"/>
    </row>
    <row r="10" spans="1:8" x14ac:dyDescent="0.2">
      <c r="A10" s="160"/>
      <c r="B10" s="161"/>
      <c r="C10" s="162"/>
      <c r="D10" s="163">
        <v>133653</v>
      </c>
      <c r="E10" s="164"/>
      <c r="F10" s="165">
        <v>54761</v>
      </c>
      <c r="G10" s="166"/>
      <c r="H10" s="167"/>
    </row>
    <row r="11" spans="1:8" x14ac:dyDescent="0.2">
      <c r="A11" s="148" t="s">
        <v>524</v>
      </c>
      <c r="B11" s="153"/>
      <c r="C11" s="154"/>
      <c r="D11" s="155">
        <v>125123</v>
      </c>
      <c r="E11" s="156"/>
      <c r="F11" s="157">
        <v>131480</v>
      </c>
      <c r="G11" s="158"/>
      <c r="H11" s="159"/>
    </row>
    <row r="12" spans="1:8" x14ac:dyDescent="0.2">
      <c r="A12" s="160"/>
      <c r="B12" s="161"/>
      <c r="C12" s="168"/>
      <c r="D12" s="163">
        <v>71400</v>
      </c>
      <c r="E12" s="164"/>
      <c r="F12" s="165">
        <v>63148</v>
      </c>
      <c r="G12" s="166"/>
      <c r="H12" s="167"/>
    </row>
    <row r="13" spans="1:8" x14ac:dyDescent="0.2">
      <c r="A13" s="148"/>
      <c r="B13" s="153"/>
      <c r="C13" s="169"/>
      <c r="D13" s="170">
        <v>114872</v>
      </c>
      <c r="E13" s="171"/>
      <c r="F13" s="172">
        <v>120823</v>
      </c>
      <c r="G13" s="173"/>
      <c r="H13" s="159"/>
    </row>
    <row r="14" spans="1:8" x14ac:dyDescent="0.2">
      <c r="A14" s="160"/>
      <c r="B14" s="161"/>
      <c r="C14" s="162"/>
      <c r="D14" s="163">
        <v>83707</v>
      </c>
      <c r="E14" s="164"/>
      <c r="F14" s="165">
        <v>57511</v>
      </c>
      <c r="G14" s="166"/>
      <c r="H14" s="167"/>
    </row>
    <row r="17" spans="1:11" x14ac:dyDescent="0.2">
      <c r="A17" s="144" t="s">
        <v>51</v>
      </c>
    </row>
    <row r="18" spans="1:11" x14ac:dyDescent="0.2">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2">
      <c r="A19" s="174" t="s">
        <v>52</v>
      </c>
      <c r="B19" s="174">
        <f>ROUND(VALUE(SUBSTITUTE(実質収支比率等に係る経年分析!F$48,"▲","-")),2)</f>
        <v>9.81</v>
      </c>
      <c r="C19" s="174">
        <f>ROUND(VALUE(SUBSTITUTE(実質収支比率等に係る経年分析!G$48,"▲","-")),2)</f>
        <v>15.94</v>
      </c>
      <c r="D19" s="174">
        <f>ROUND(VALUE(SUBSTITUTE(実質収支比率等に係る経年分析!H$48,"▲","-")),2)</f>
        <v>10.039999999999999</v>
      </c>
      <c r="E19" s="174">
        <f>ROUND(VALUE(SUBSTITUTE(実質収支比率等に係る経年分析!I$48,"▲","-")),2)</f>
        <v>11.02</v>
      </c>
      <c r="F19" s="174">
        <f>ROUND(VALUE(SUBSTITUTE(実質収支比率等に係る経年分析!J$48,"▲","-")),2)</f>
        <v>12.97</v>
      </c>
    </row>
    <row r="20" spans="1:11" x14ac:dyDescent="0.2">
      <c r="A20" s="174" t="s">
        <v>53</v>
      </c>
      <c r="B20" s="174">
        <f>ROUND(VALUE(SUBSTITUTE(実質収支比率等に係る経年分析!F$47,"▲","-")),2)</f>
        <v>89.44</v>
      </c>
      <c r="C20" s="174">
        <f>ROUND(VALUE(SUBSTITUTE(実質収支比率等に係る経年分析!G$47,"▲","-")),2)</f>
        <v>87.71</v>
      </c>
      <c r="D20" s="174">
        <f>ROUND(VALUE(SUBSTITUTE(実質収支比率等に係る経年分析!H$47,"▲","-")),2)</f>
        <v>65.89</v>
      </c>
      <c r="E20" s="174">
        <f>ROUND(VALUE(SUBSTITUTE(実質収支比率等に係る経年分析!I$47,"▲","-")),2)</f>
        <v>72.260000000000005</v>
      </c>
      <c r="F20" s="174">
        <f>ROUND(VALUE(SUBSTITUTE(実質収支比率等に係る経年分析!J$47,"▲","-")),2)</f>
        <v>73.489999999999995</v>
      </c>
    </row>
    <row r="21" spans="1:11" x14ac:dyDescent="0.2">
      <c r="A21" s="174" t="s">
        <v>54</v>
      </c>
      <c r="B21" s="174">
        <f>IF(ISNUMBER(VALUE(SUBSTITUTE(実質収支比率等に係る経年分析!F$49,"▲","-"))),ROUND(VALUE(SUBSTITUTE(実質収支比率等に係る経年分析!F$49,"▲","-")),2),NA())</f>
        <v>1.21</v>
      </c>
      <c r="C21" s="174">
        <f>IF(ISNUMBER(VALUE(SUBSTITUTE(実質収支比率等に係る経年分析!G$49,"▲","-"))),ROUND(VALUE(SUBSTITUTE(実質収支比率等に係る経年分析!G$49,"▲","-")),2),NA())</f>
        <v>6.34</v>
      </c>
      <c r="D21" s="174">
        <f>IF(ISNUMBER(VALUE(SUBSTITUTE(実質収支比率等に係る経年分析!H$49,"▲","-"))),ROUND(VALUE(SUBSTITUTE(実質収支比率等に係る経年分析!H$49,"▲","-")),2),NA())</f>
        <v>-23.54</v>
      </c>
      <c r="E21" s="174">
        <f>IF(ISNUMBER(VALUE(SUBSTITUTE(実質収支比率等に係る経年分析!I$49,"▲","-"))),ROUND(VALUE(SUBSTITUTE(実質収支比率等に係る経年分析!I$49,"▲","-")),2),NA())</f>
        <v>6.07</v>
      </c>
      <c r="F21" s="174">
        <f>IF(ISNUMBER(VALUE(SUBSTITUTE(実質収支比率等に係る経年分析!J$49,"▲","-"))),ROUND(VALUE(SUBSTITUTE(実質収支比率等に係る経年分析!J$49,"▲","-")),2),NA())</f>
        <v>2.98</v>
      </c>
    </row>
    <row r="24" spans="1:11" x14ac:dyDescent="0.2">
      <c r="A24" s="144" t="s">
        <v>55</v>
      </c>
    </row>
    <row r="25" spans="1:11" x14ac:dyDescent="0.2">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2">
      <c r="A26" s="175"/>
      <c r="B26" s="175" t="s">
        <v>56</v>
      </c>
      <c r="C26" s="175" t="s">
        <v>57</v>
      </c>
      <c r="D26" s="175" t="s">
        <v>56</v>
      </c>
      <c r="E26" s="175" t="s">
        <v>57</v>
      </c>
      <c r="F26" s="175" t="s">
        <v>56</v>
      </c>
      <c r="G26" s="175" t="s">
        <v>57</v>
      </c>
      <c r="H26" s="175" t="s">
        <v>56</v>
      </c>
      <c r="I26" s="175" t="s">
        <v>57</v>
      </c>
      <c r="J26" s="175" t="s">
        <v>56</v>
      </c>
      <c r="K26" s="175" t="s">
        <v>57</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0.56000000000000005</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球磨郡障害認定審査事業特別会計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0.02</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0.03</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0.04</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0.05</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0.06</v>
      </c>
    </row>
    <row r="30" spans="1:11" x14ac:dyDescent="0.2">
      <c r="A30" s="175" t="str">
        <f>IF(連結実質赤字比率に係る赤字・黒字の構成分析!C$40="",NA(),連結実質赤字比率に係る赤字・黒字の構成分析!C$40)</f>
        <v>国民健康保険特別会計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2.29</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1.59</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0.92</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0.34</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0.22</v>
      </c>
    </row>
    <row r="31" spans="1:11" x14ac:dyDescent="0.2">
      <c r="A31" s="175" t="str">
        <f>IF(連結実質赤字比率に係る赤字・黒字の構成分析!C$39="",NA(),連結実質赤字比率に係る赤字・黒字の構成分析!C$39)</f>
        <v>球磨郡介護認定審査事業特別会計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7.0000000000000007E-2</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0.12</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0.13</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0.19</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0.22</v>
      </c>
    </row>
    <row r="32" spans="1:11" x14ac:dyDescent="0.2">
      <c r="A32" s="175" t="str">
        <f>IF(連結実質赤字比率に係る赤字・黒字の構成分析!C$38="",NA(),連結実質赤字比率に係る赤字・黒字の構成分析!C$38)</f>
        <v>後期高齢者医療特別会計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0.04</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0.04</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0.05</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0.45</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0.45</v>
      </c>
    </row>
    <row r="33" spans="1:16" x14ac:dyDescent="0.2">
      <c r="A33" s="175" t="str">
        <f>IF(連結実質赤字比率に係る赤字・黒字の構成分析!C$37="",NA(),連結実質赤字比率に係る赤字・黒字の構成分析!C$37)</f>
        <v>下水道事業会計</v>
      </c>
      <c r="B33" s="175" t="e">
        <f>IF(ROUND(VALUE(SUBSTITUTE(連結実質赤字比率に係る赤字・黒字の構成分析!F$37,"▲", "-")), 2) &lt; 0, ABS(ROUND(VALUE(SUBSTITUTE(連結実質赤字比率に係る赤字・黒字の構成分析!F$37,"▲", "-")), 2)), NA())</f>
        <v>#VALUE!</v>
      </c>
      <c r="C33" s="175" t="e">
        <f>IF(ROUND(VALUE(SUBSTITUTE(連結実質赤字比率に係る赤字・黒字の構成分析!F$37,"▲", "-")), 2) &gt;= 0, ABS(ROUND(VALUE(SUBSTITUTE(連結実質赤字比率に係る赤字・黒字の構成分析!F$37,"▲", "-")), 2)), NA())</f>
        <v>#VALUE!</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1.52</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0.11</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0.62</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0.93</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2.84</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1.76</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1.41</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2.52</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2.66</v>
      </c>
    </row>
    <row r="35" spans="1:16" x14ac:dyDescent="0.2">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7.73</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8.2100000000000009</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8.89</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9.34</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10.41</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9.6999999999999993</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15.78</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9.85</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10.78</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12.71</v>
      </c>
    </row>
    <row r="39" spans="1:16" x14ac:dyDescent="0.2">
      <c r="A39" s="144" t="s">
        <v>58</v>
      </c>
    </row>
    <row r="40" spans="1:16" x14ac:dyDescent="0.2">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2">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2">
      <c r="A42" s="176" t="s">
        <v>61</v>
      </c>
      <c r="B42" s="176"/>
      <c r="C42" s="176"/>
      <c r="D42" s="176">
        <f>'実質公債費比率（分子）の構造'!K$52</f>
        <v>1327</v>
      </c>
      <c r="E42" s="176"/>
      <c r="F42" s="176"/>
      <c r="G42" s="176">
        <f>'実質公債費比率（分子）の構造'!L$52</f>
        <v>1251</v>
      </c>
      <c r="H42" s="176"/>
      <c r="I42" s="176"/>
      <c r="J42" s="176">
        <f>'実質公債費比率（分子）の構造'!M$52</f>
        <v>1255</v>
      </c>
      <c r="K42" s="176"/>
      <c r="L42" s="176"/>
      <c r="M42" s="176">
        <f>'実質公債費比率（分子）の構造'!N$52</f>
        <v>1227</v>
      </c>
      <c r="N42" s="176"/>
      <c r="O42" s="176"/>
      <c r="P42" s="176">
        <f>'実質公債費比率（分子）の構造'!O$52</f>
        <v>1181</v>
      </c>
    </row>
    <row r="43" spans="1:16" x14ac:dyDescent="0.2">
      <c r="A43" s="176" t="s">
        <v>16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62</v>
      </c>
      <c r="B44" s="176" t="str">
        <f>'実質公債費比率（分子）の構造'!K$50</f>
        <v>-</v>
      </c>
      <c r="C44" s="176"/>
      <c r="D44" s="176"/>
      <c r="E44" s="176">
        <f>'実質公債費比率（分子）の構造'!L$50</f>
        <v>0</v>
      </c>
      <c r="F44" s="176"/>
      <c r="G44" s="176"/>
      <c r="H44" s="176">
        <f>'実質公債費比率（分子）の構造'!M$50</f>
        <v>2</v>
      </c>
      <c r="I44" s="176"/>
      <c r="J44" s="176"/>
      <c r="K44" s="176">
        <f>'実質公債費比率（分子）の構造'!N$50</f>
        <v>5</v>
      </c>
      <c r="L44" s="176"/>
      <c r="M44" s="176"/>
      <c r="N44" s="176">
        <f>'実質公債費比率（分子）の構造'!O$50</f>
        <v>5</v>
      </c>
      <c r="O44" s="176"/>
      <c r="P44" s="176"/>
    </row>
    <row r="45" spans="1:16" x14ac:dyDescent="0.2">
      <c r="A45" s="176" t="s">
        <v>63</v>
      </c>
      <c r="B45" s="176">
        <f>'実質公債費比率（分子）の構造'!K$49</f>
        <v>78</v>
      </c>
      <c r="C45" s="176"/>
      <c r="D45" s="176"/>
      <c r="E45" s="176">
        <f>'実質公債費比率（分子）の構造'!L$49</f>
        <v>86</v>
      </c>
      <c r="F45" s="176"/>
      <c r="G45" s="176"/>
      <c r="H45" s="176">
        <f>'実質公債費比率（分子）の構造'!M$49</f>
        <v>99</v>
      </c>
      <c r="I45" s="176"/>
      <c r="J45" s="176"/>
      <c r="K45" s="176">
        <f>'実質公債費比率（分子）の構造'!N$49</f>
        <v>68</v>
      </c>
      <c r="L45" s="176"/>
      <c r="M45" s="176"/>
      <c r="N45" s="176">
        <f>'実質公債費比率（分子）の構造'!O$49</f>
        <v>69</v>
      </c>
      <c r="O45" s="176"/>
      <c r="P45" s="176"/>
    </row>
    <row r="46" spans="1:16" x14ac:dyDescent="0.2">
      <c r="A46" s="176" t="s">
        <v>64</v>
      </c>
      <c r="B46" s="176">
        <f>'実質公債費比率（分子）の構造'!K$48</f>
        <v>437</v>
      </c>
      <c r="C46" s="176"/>
      <c r="D46" s="176"/>
      <c r="E46" s="176">
        <f>'実質公債費比率（分子）の構造'!L$48</f>
        <v>384</v>
      </c>
      <c r="F46" s="176"/>
      <c r="G46" s="176"/>
      <c r="H46" s="176">
        <f>'実質公債費比率（分子）の構造'!M$48</f>
        <v>365</v>
      </c>
      <c r="I46" s="176"/>
      <c r="J46" s="176"/>
      <c r="K46" s="176">
        <f>'実質公債費比率（分子）の構造'!N$48</f>
        <v>389</v>
      </c>
      <c r="L46" s="176"/>
      <c r="M46" s="176"/>
      <c r="N46" s="176">
        <f>'実質公債費比率（分子）の構造'!O$48</f>
        <v>417</v>
      </c>
      <c r="O46" s="176"/>
      <c r="P46" s="176"/>
    </row>
    <row r="47" spans="1:16" x14ac:dyDescent="0.2">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66</v>
      </c>
      <c r="B49" s="176">
        <f>'実質公債費比率（分子）の構造'!K$45</f>
        <v>1246</v>
      </c>
      <c r="C49" s="176"/>
      <c r="D49" s="176"/>
      <c r="E49" s="176">
        <f>'実質公債費比率（分子）の構造'!L$45</f>
        <v>1203</v>
      </c>
      <c r="F49" s="176"/>
      <c r="G49" s="176"/>
      <c r="H49" s="176">
        <f>'実質公債費比率（分子）の構造'!M$45</f>
        <v>1254</v>
      </c>
      <c r="I49" s="176"/>
      <c r="J49" s="176"/>
      <c r="K49" s="176">
        <f>'実質公債費比率（分子）の構造'!N$45</f>
        <v>1189</v>
      </c>
      <c r="L49" s="176"/>
      <c r="M49" s="176"/>
      <c r="N49" s="176">
        <f>'実質公債費比率（分子）の構造'!O$45</f>
        <v>1168</v>
      </c>
      <c r="O49" s="176"/>
      <c r="P49" s="176"/>
    </row>
    <row r="50" spans="1:16" x14ac:dyDescent="0.2">
      <c r="A50" s="176" t="s">
        <v>67</v>
      </c>
      <c r="B50" s="176" t="e">
        <f>NA()</f>
        <v>#N/A</v>
      </c>
      <c r="C50" s="176">
        <f>IF(ISNUMBER('実質公債費比率（分子）の構造'!K$53),'実質公債費比率（分子）の構造'!K$53,NA())</f>
        <v>434</v>
      </c>
      <c r="D50" s="176" t="e">
        <f>NA()</f>
        <v>#N/A</v>
      </c>
      <c r="E50" s="176" t="e">
        <f>NA()</f>
        <v>#N/A</v>
      </c>
      <c r="F50" s="176">
        <f>IF(ISNUMBER('実質公債費比率（分子）の構造'!L$53),'実質公債費比率（分子）の構造'!L$53,NA())</f>
        <v>422</v>
      </c>
      <c r="G50" s="176" t="e">
        <f>NA()</f>
        <v>#N/A</v>
      </c>
      <c r="H50" s="176" t="e">
        <f>NA()</f>
        <v>#N/A</v>
      </c>
      <c r="I50" s="176">
        <f>IF(ISNUMBER('実質公債費比率（分子）の構造'!M$53),'実質公債費比率（分子）の構造'!M$53,NA())</f>
        <v>465</v>
      </c>
      <c r="J50" s="176" t="e">
        <f>NA()</f>
        <v>#N/A</v>
      </c>
      <c r="K50" s="176" t="e">
        <f>NA()</f>
        <v>#N/A</v>
      </c>
      <c r="L50" s="176">
        <f>IF(ISNUMBER('実質公債費比率（分子）の構造'!N$53),'実質公債費比率（分子）の構造'!N$53,NA())</f>
        <v>424</v>
      </c>
      <c r="M50" s="176" t="e">
        <f>NA()</f>
        <v>#N/A</v>
      </c>
      <c r="N50" s="176" t="e">
        <f>NA()</f>
        <v>#N/A</v>
      </c>
      <c r="O50" s="176">
        <f>IF(ISNUMBER('実質公債費比率（分子）の構造'!O$53),'実質公債費比率（分子）の構造'!O$53,NA())</f>
        <v>478</v>
      </c>
      <c r="P50" s="176" t="e">
        <f>NA()</f>
        <v>#N/A</v>
      </c>
    </row>
    <row r="53" spans="1:16" x14ac:dyDescent="0.2">
      <c r="A53" s="144" t="s">
        <v>68</v>
      </c>
    </row>
    <row r="54" spans="1:16" x14ac:dyDescent="0.2">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2">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2">
      <c r="A56" s="175" t="s">
        <v>43</v>
      </c>
      <c r="B56" s="175"/>
      <c r="C56" s="175"/>
      <c r="D56" s="175">
        <f>'将来負担比率（分子）の構造'!I$52</f>
        <v>11745</v>
      </c>
      <c r="E56" s="175"/>
      <c r="F56" s="175"/>
      <c r="G56" s="175">
        <f>'将来負担比率（分子）の構造'!J$52</f>
        <v>11635</v>
      </c>
      <c r="H56" s="175"/>
      <c r="I56" s="175"/>
      <c r="J56" s="175">
        <f>'将来負担比率（分子）の構造'!K$52</f>
        <v>11153</v>
      </c>
      <c r="K56" s="175"/>
      <c r="L56" s="175"/>
      <c r="M56" s="175">
        <f>'将来負担比率（分子）の構造'!L$52</f>
        <v>11452</v>
      </c>
      <c r="N56" s="175"/>
      <c r="O56" s="175"/>
      <c r="P56" s="175">
        <f>'将来負担比率（分子）の構造'!M$52</f>
        <v>11580</v>
      </c>
    </row>
    <row r="57" spans="1:16" x14ac:dyDescent="0.2">
      <c r="A57" s="175" t="s">
        <v>42</v>
      </c>
      <c r="B57" s="175"/>
      <c r="C57" s="175"/>
      <c r="D57" s="175">
        <f>'将来負担比率（分子）の構造'!I$51</f>
        <v>156</v>
      </c>
      <c r="E57" s="175"/>
      <c r="F57" s="175"/>
      <c r="G57" s="175">
        <f>'将来負担比率（分子）の構造'!J$51</f>
        <v>110</v>
      </c>
      <c r="H57" s="175"/>
      <c r="I57" s="175"/>
      <c r="J57" s="175">
        <f>'将来負担比率（分子）の構造'!K$51</f>
        <v>69</v>
      </c>
      <c r="K57" s="175"/>
      <c r="L57" s="175"/>
      <c r="M57" s="175">
        <f>'将来負担比率（分子）の構造'!L$51</f>
        <v>44</v>
      </c>
      <c r="N57" s="175"/>
      <c r="O57" s="175"/>
      <c r="P57" s="175">
        <f>'将来負担比率（分子）の構造'!M$51</f>
        <v>28</v>
      </c>
    </row>
    <row r="58" spans="1:16" x14ac:dyDescent="0.2">
      <c r="A58" s="175" t="s">
        <v>41</v>
      </c>
      <c r="B58" s="175"/>
      <c r="C58" s="175"/>
      <c r="D58" s="175">
        <f>'将来負担比率（分子）の構造'!I$50</f>
        <v>7668</v>
      </c>
      <c r="E58" s="175"/>
      <c r="F58" s="175"/>
      <c r="G58" s="175">
        <f>'将来負担比率（分子）の構造'!J$50</f>
        <v>7864</v>
      </c>
      <c r="H58" s="175"/>
      <c r="I58" s="175"/>
      <c r="J58" s="175">
        <f>'将来負担比率（分子）の構造'!K$50</f>
        <v>8643</v>
      </c>
      <c r="K58" s="175"/>
      <c r="L58" s="175"/>
      <c r="M58" s="175">
        <f>'将来負担比率（分子）の構造'!L$50</f>
        <v>9177</v>
      </c>
      <c r="N58" s="175"/>
      <c r="O58" s="175"/>
      <c r="P58" s="175">
        <f>'将来負担比率（分子）の構造'!M$50</f>
        <v>9446</v>
      </c>
    </row>
    <row r="59" spans="1:16" x14ac:dyDescent="0.2">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35</v>
      </c>
      <c r="B62" s="175">
        <f>'将来負担比率（分子）の構造'!I$45</f>
        <v>2092</v>
      </c>
      <c r="C62" s="175"/>
      <c r="D62" s="175"/>
      <c r="E62" s="175">
        <f>'将来負担比率（分子）の構造'!J$45</f>
        <v>2098</v>
      </c>
      <c r="F62" s="175"/>
      <c r="G62" s="175"/>
      <c r="H62" s="175">
        <f>'将来負担比率（分子）の構造'!K$45</f>
        <v>1993</v>
      </c>
      <c r="I62" s="175"/>
      <c r="J62" s="175"/>
      <c r="K62" s="175">
        <f>'将来負担比率（分子）の構造'!L$45</f>
        <v>1874</v>
      </c>
      <c r="L62" s="175"/>
      <c r="M62" s="175"/>
      <c r="N62" s="175">
        <f>'将来負担比率（分子）の構造'!M$45</f>
        <v>1958</v>
      </c>
      <c r="O62" s="175"/>
      <c r="P62" s="175"/>
    </row>
    <row r="63" spans="1:16" x14ac:dyDescent="0.2">
      <c r="A63" s="175" t="s">
        <v>34</v>
      </c>
      <c r="B63" s="175">
        <f>'将来負担比率（分子）の構造'!I$44</f>
        <v>811</v>
      </c>
      <c r="C63" s="175"/>
      <c r="D63" s="175"/>
      <c r="E63" s="175">
        <f>'将来負担比率（分子）の構造'!J$44</f>
        <v>865</v>
      </c>
      <c r="F63" s="175"/>
      <c r="G63" s="175"/>
      <c r="H63" s="175">
        <f>'将来負担比率（分子）の構造'!K$44</f>
        <v>758</v>
      </c>
      <c r="I63" s="175"/>
      <c r="J63" s="175"/>
      <c r="K63" s="175">
        <f>'将来負担比率（分子）の構造'!L$44</f>
        <v>721</v>
      </c>
      <c r="L63" s="175"/>
      <c r="M63" s="175"/>
      <c r="N63" s="175">
        <f>'将来負担比率（分子）の構造'!M$44</f>
        <v>713</v>
      </c>
      <c r="O63" s="175"/>
      <c r="P63" s="175"/>
    </row>
    <row r="64" spans="1:16" x14ac:dyDescent="0.2">
      <c r="A64" s="175" t="s">
        <v>33</v>
      </c>
      <c r="B64" s="175">
        <f>'将来負担比率（分子）の構造'!I$43</f>
        <v>5478</v>
      </c>
      <c r="C64" s="175"/>
      <c r="D64" s="175"/>
      <c r="E64" s="175">
        <f>'将来負担比率（分子）の構造'!J$43</f>
        <v>4898</v>
      </c>
      <c r="F64" s="175"/>
      <c r="G64" s="175"/>
      <c r="H64" s="175">
        <f>'将来負担比率（分子）の構造'!K$43</f>
        <v>4335</v>
      </c>
      <c r="I64" s="175"/>
      <c r="J64" s="175"/>
      <c r="K64" s="175">
        <f>'将来負担比率（分子）の構造'!L$43</f>
        <v>3836</v>
      </c>
      <c r="L64" s="175"/>
      <c r="M64" s="175"/>
      <c r="N64" s="175">
        <f>'将来負担比率（分子）の構造'!M$43</f>
        <v>3638</v>
      </c>
      <c r="O64" s="175"/>
      <c r="P64" s="175"/>
    </row>
    <row r="65" spans="1:16" x14ac:dyDescent="0.2">
      <c r="A65" s="175" t="s">
        <v>32</v>
      </c>
      <c r="B65" s="175" t="str">
        <f>'将来負担比率（分子）の構造'!I$42</f>
        <v>-</v>
      </c>
      <c r="C65" s="175"/>
      <c r="D65" s="175"/>
      <c r="E65" s="175">
        <f>'将来負担比率（分子）の構造'!J$42</f>
        <v>60</v>
      </c>
      <c r="F65" s="175"/>
      <c r="G65" s="175"/>
      <c r="H65" s="175">
        <f>'将来負担比率（分子）の構造'!K$42</f>
        <v>59</v>
      </c>
      <c r="I65" s="175"/>
      <c r="J65" s="175"/>
      <c r="K65" s="175">
        <f>'将来負担比率（分子）の構造'!L$42</f>
        <v>54</v>
      </c>
      <c r="L65" s="175"/>
      <c r="M65" s="175"/>
      <c r="N65" s="175">
        <f>'将来負担比率（分子）の構造'!M$42</f>
        <v>49</v>
      </c>
      <c r="O65" s="175"/>
      <c r="P65" s="175"/>
    </row>
    <row r="66" spans="1:16" x14ac:dyDescent="0.2">
      <c r="A66" s="175" t="s">
        <v>31</v>
      </c>
      <c r="B66" s="175">
        <f>'将来負担比率（分子）の構造'!I$41</f>
        <v>10417</v>
      </c>
      <c r="C66" s="175"/>
      <c r="D66" s="175"/>
      <c r="E66" s="175">
        <f>'将来負担比率（分子）の構造'!J$41</f>
        <v>10536</v>
      </c>
      <c r="F66" s="175"/>
      <c r="G66" s="175"/>
      <c r="H66" s="175">
        <f>'将来負担比率（分子）の構造'!K$41</f>
        <v>10130</v>
      </c>
      <c r="I66" s="175"/>
      <c r="J66" s="175"/>
      <c r="K66" s="175">
        <f>'将来負担比率（分子）の構造'!L$41</f>
        <v>11044</v>
      </c>
      <c r="L66" s="175"/>
      <c r="M66" s="175"/>
      <c r="N66" s="175">
        <f>'将来負担比率（分子）の構造'!M$41</f>
        <v>11382</v>
      </c>
      <c r="O66" s="175"/>
      <c r="P66" s="175"/>
    </row>
    <row r="67" spans="1:16" x14ac:dyDescent="0.2">
      <c r="A67" s="175" t="s">
        <v>71</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2">
      <c r="A70" s="177" t="s">
        <v>72</v>
      </c>
      <c r="B70" s="177"/>
      <c r="C70" s="177"/>
      <c r="D70" s="177"/>
      <c r="E70" s="177"/>
      <c r="F70" s="177"/>
    </row>
    <row r="71" spans="1:16" x14ac:dyDescent="0.2">
      <c r="A71" s="178"/>
      <c r="B71" s="178" t="str">
        <f>基金残高に係る経年分析!F54</f>
        <v>R03</v>
      </c>
      <c r="C71" s="178" t="str">
        <f>基金残高に係る経年分析!G54</f>
        <v>R04</v>
      </c>
      <c r="D71" s="178" t="str">
        <f>基金残高に係る経年分析!H54</f>
        <v>R05</v>
      </c>
    </row>
    <row r="72" spans="1:16" x14ac:dyDescent="0.2">
      <c r="A72" s="178" t="s">
        <v>73</v>
      </c>
      <c r="B72" s="179">
        <f>基金残高に係る経年分析!F55</f>
        <v>4414</v>
      </c>
      <c r="C72" s="179">
        <f>基金残高に係る経年分析!G55</f>
        <v>4760</v>
      </c>
      <c r="D72" s="179">
        <f>基金残高に係る経年分析!H55</f>
        <v>4829</v>
      </c>
    </row>
    <row r="73" spans="1:16" x14ac:dyDescent="0.2">
      <c r="A73" s="178" t="s">
        <v>74</v>
      </c>
      <c r="B73" s="179">
        <f>基金残高に係る経年分析!F56</f>
        <v>1035</v>
      </c>
      <c r="C73" s="179">
        <f>基金残高に係る経年分析!G56</f>
        <v>1046</v>
      </c>
      <c r="D73" s="179">
        <f>基金残高に係る経年分析!H56</f>
        <v>1284</v>
      </c>
    </row>
    <row r="74" spans="1:16" x14ac:dyDescent="0.2">
      <c r="A74" s="178" t="s">
        <v>75</v>
      </c>
      <c r="B74" s="179">
        <f>基金残高に係る経年分析!F57</f>
        <v>4018</v>
      </c>
      <c r="C74" s="179">
        <f>基金残高に係る経年分析!G57</f>
        <v>4024</v>
      </c>
      <c r="D74" s="179">
        <f>基金残高に係る経年分析!H57</f>
        <v>3890</v>
      </c>
    </row>
  </sheetData>
  <sheetProtection algorithmName="SHA-512" hashValue="StGDoXd5sZEdXT8CerDS9F6qtLd1UOXBT6HmEgWq4q+98PQ3V7tbaTTCr2yaccTykdMG6clZoyyuPkgFGnd9iQ==" saltValue="eBvkfjMrhoT4k5kAoUSVa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2025-03-10T07:39:20Z</cp:lastPrinted>
  <dcterms:created xsi:type="dcterms:W3CDTF">2025-02-19T05:20:47Z</dcterms:created>
  <dcterms:modified xsi:type="dcterms:W3CDTF">2025-03-12T04:56:13Z</dcterms:modified>
  <cp:category/>
</cp:coreProperties>
</file>