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6.14.250\share\0220 財政課\01_【財政】\新地方公会計制度\R6\HP公表\R5(R4決算分)\"/>
    </mc:Choice>
  </mc:AlternateContent>
  <xr:revisionPtr revIDLastSave="0" documentId="8_{92DFCCD2-176F-41A7-A4E8-CA796A471E04}" xr6:coauthVersionLast="47" xr6:coauthVersionMax="47" xr10:uidLastSave="{00000000-0000-0000-0000-000000000000}"/>
  <bookViews>
    <workbookView xWindow="-120" yWindow="-120" windowWidth="29040" windowHeight="15840" tabRatio="816"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3" r:id="rId15"/>
    <sheet name="施設類型別ストック情報分析表②" sheetId="24"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BE35"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s="1"/>
  <c r="BW35" i="10" s="1"/>
  <c r="BW36" i="10" s="1"/>
  <c r="BW37" i="10" s="1"/>
  <c r="BW38" i="10" s="1"/>
  <c r="U34" i="10"/>
  <c r="U35" i="10" s="1"/>
  <c r="U36" i="10" s="1"/>
  <c r="CO34" i="10" l="1"/>
  <c r="CO35" i="10" s="1"/>
</calcChain>
</file>

<file path=xl/sharedStrings.xml><?xml version="1.0" encoding="utf-8"?>
<sst xmlns="http://schemas.openxmlformats.org/spreadsheetml/2006/main" count="1136" uniqueCount="622">
  <si>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</si>
  <si>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</si>
  <si>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</si>
  <si>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</si>
  <si>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</si>
  <si>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</si>
  <si>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</si>
  <si>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</si>
  <si>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</si>
  <si>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</si>
  <si>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</si>
  <si>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</si>
  <si>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</si>
  <si>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</si>
  <si>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</si>
  <si>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</si>
  <si>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</si>
  <si>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</si>
  <si>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</si>
  <si>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</si>
  <si>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</si>
  <si>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</si>
  <si>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</si>
  <si>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</si>
  <si>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</si>
  <si>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</si>
  <si>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</si>
  <si>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</si>
  <si>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</si>
  <si>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</si>
  <si>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</si>
  <si>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</si>
  <si>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</si>
  <si>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</si>
  <si>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</si>
  <si>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</si>
  <si>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</si>
  <si>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</si>
  <si>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</si>
  <si>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</si>
  <si>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</si>
  <si>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</si>
  <si>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</si>
  <si>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</si>
  <si>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</si>
  <si>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</si>
  <si>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</si>
  <si>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</si>
  <si>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</si>
  <si>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</si>
  <si>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</si>
  <si>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</si>
  <si>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</si>
  <si>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</si>
  <si>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</si>
  <si>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</si>
  <si>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</si>
  <si>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</si>
  <si>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</si>
  <si>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</si>
  <si>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</si>
  <si>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</si>
  <si>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</si>
  <si>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</si>
  <si>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</si>
  <si>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</si>
  <si>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</si>
  <si>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</si>
  <si>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</si>
  <si>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</si>
  <si>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</si>
  <si>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</si>
  <si>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</si>
  <si>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</si>
  <si>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</si>
  <si>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</si>
  <si>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</si>
  <si>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</si>
  <si>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</si>
  <si>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</si>
  <si>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</si>
  <si>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</si>
  <si>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</si>
  <si>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</si>
  <si>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</si>
  <si>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</si>
  <si>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</si>
  <si>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Ⅲ－０</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</si>
  <si>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</si>
  <si>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</si>
  <si>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</si>
  <si>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</si>
  <si>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</si>
  <si>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</si>
  <si>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</si>
  <si>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</si>
  <si>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</si>
  <si>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</si>
  <si>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</si>
  <si>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</si>
  <si>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あさぎり町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</si>
  <si>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</si>
  <si>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</si>
  <si>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</si>
  <si>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</si>
  <si>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</si>
  <si>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</si>
  <si>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</si>
  <si>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</si>
  <si>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</si>
  <si>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</si>
  <si>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</si>
  <si>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</si>
  <si>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</si>
  <si>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</si>
  <si>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</si>
  <si>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</si>
  <si>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</si>
  <si>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</si>
  <si>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</si>
  <si>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</si>
  <si>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</si>
  <si>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</si>
  <si>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</si>
  <si>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</si>
  <si>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</si>
  <si>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</si>
  <si>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</si>
  <si>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</si>
  <si>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</si>
  <si>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</si>
  <si>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</si>
  <si>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</si>
  <si>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</si>
  <si>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</si>
  <si>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</si>
  <si>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</si>
  <si>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</si>
  <si>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</si>
  <si>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</si>
  <si>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</si>
  <si>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</si>
  <si>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</si>
  <si>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</si>
  <si>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</si>
  <si>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</si>
  <si>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</si>
  <si>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</si>
  <si>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</si>
  <si>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</si>
  <si>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</si>
  <si>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</si>
  <si>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</si>
  <si>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</si>
  <si>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</si>
  <si>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</si>
  <si>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</si>
  <si>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</si>
  <si>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</si>
  <si>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</si>
  <si>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</si>
  <si>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</si>
  <si>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</si>
  <si>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</si>
  <si>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</si>
  <si>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</si>
  <si>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</si>
  <si>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</si>
  <si>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</si>
  <si>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</si>
  <si>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</si>
  <si>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</si>
  <si>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</si>
  <si>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</si>
  <si>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</si>
  <si>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</si>
  <si>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</si>
  <si>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</si>
  <si>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</si>
  <si>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</si>
  <si>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</si>
  <si>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</si>
  <si>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</si>
  <si>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</si>
  <si>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</si>
  <si>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</si>
  <si>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</si>
  <si>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</si>
  <si>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</si>
  <si>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</si>
  <si>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</si>
  <si>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</si>
  <si>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</si>
  <si>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</si>
  <si>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</si>
  <si>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</si>
  <si>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</si>
  <si>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</si>
  <si>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</si>
  <si>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</si>
  <si>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</si>
  <si>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</si>
  <si>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</si>
  <si>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</si>
  <si>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</si>
  <si>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</si>
  <si>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</si>
  <si>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</si>
  <si>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</si>
  <si>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</si>
  <si>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</si>
  <si>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</si>
  <si>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</si>
  <si>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</si>
  <si>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</si>
  <si>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</si>
  <si>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</si>
  <si>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</si>
  <si>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</si>
  <si>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</si>
  <si>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熊本県あさぎり町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</si>
  <si>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</si>
  <si>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</si>
  <si>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</si>
  <si>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</si>
  <si>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</si>
  <si>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</si>
  <si>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</si>
  <si>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</si>
  <si>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</si>
  <si>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</si>
  <si>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</si>
  <si>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</si>
  <si>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</si>
  <si>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</si>
  <si>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</si>
  <si>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</si>
  <si>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</si>
  <si>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</si>
  <si>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</si>
  <si>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</si>
  <si>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</si>
  <si>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</si>
  <si>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</si>
  <si>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</si>
  <si>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</si>
  <si>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</si>
  <si>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</si>
  <si>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</si>
  <si>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</si>
  <si>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</si>
  <si>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</si>
  <si>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</si>
  <si>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</si>
  <si>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</si>
  <si>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</si>
  <si>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</si>
  <si>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</si>
  <si>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</si>
  <si>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</si>
  <si>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</si>
  <si>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</si>
  <si>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</si>
  <si>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</si>
  <si>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</si>
  <si>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</si>
  <si>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</si>
  <si>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</si>
  <si>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</si>
  <si>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</si>
  <si>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</si>
  <si>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</si>
  <si>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</si>
  <si>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</si>
  <si>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</si>
  <si>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</si>
  <si>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</si>
  <si>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</si>
  <si>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</si>
  <si>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</si>
  <si>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</si>
  <si>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</si>
  <si>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</si>
  <si>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</si>
  <si>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</si>
  <si>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</si>
  <si>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</si>
  <si>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</si>
  <si>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</si>
  <si>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</si>
  <si>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</si>
  <si>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</si>
  <si>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</si>
  <si>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</si>
  <si>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</si>
  <si>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</si>
  <si>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</si>
  <si>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</si>
  <si>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</si>
  <si>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</si>
  <si>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</si>
  <si>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</si>
  <si>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</si>
  <si>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</si>
  <si>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</si>
  <si>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</si>
  <si>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</si>
  <si>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</si>
  <si>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</si>
  <si>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</si>
  <si>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</si>
  <si>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</si>
  <si>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</si>
  <si>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</si>
  <si>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</si>
  <si>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</si>
  <si>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</si>
  <si>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</si>
  <si>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</si>
  <si>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</si>
  <si>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</si>
  <si>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</si>
  <si>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</si>
  <si>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</si>
  <si>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</si>
  <si>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</si>
  <si>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</si>
  <si>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</si>
  <si>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</si>
  <si>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</si>
  <si>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</si>
  <si>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</si>
  <si>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</si>
  <si>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</si>
  <si>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</si>
  <si>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</si>
  <si>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</si>
  <si>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</si>
  <si>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</si>
  <si>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</si>
  <si>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</si>
  <si>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</si>
  <si>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</si>
  <si>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</si>
  <si>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</si>
  <si>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</si>
  <si>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</si>
  <si>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</si>
  <si>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</si>
  <si>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</si>
  <si>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</si>
  <si>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</si>
  <si>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</si>
  <si>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</si>
  <si>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</si>
  <si>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</si>
  <si>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</si>
  <si>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</si>
  <si>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</si>
  <si>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</si>
  <si>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</si>
  <si>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</si>
  <si>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</si>
  <si>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</si>
  <si>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</si>
  <si>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</si>
  <si>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</si>
  <si>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</si>
  <si>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</si>
  <si>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</si>
  <si>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</si>
  <si>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</si>
  <si>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</si>
  <si>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</si>
  <si>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熊本県あさぎり町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</si>
  <si>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</si>
  <si>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</si>
  <si>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</si>
  <si>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</si>
  <si>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</si>
  <si>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</si>
  <si>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</si>
  <si>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</si>
  <si>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</si>
  <si>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</si>
  <si>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</si>
  <si>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</si>
  <si>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</si>
  <si>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</si>
  <si>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</si>
  <si>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</si>
  <si>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</si>
  <si>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</si>
  <si>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</si>
  <si>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</si>
  <si>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球磨郡障害認定審査事業特別会計</t>
    <phoneticPr fontId="5"/>
  </si>
  <si>
    <t>球磨郡介護認定審査事業特別会計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</si>
  <si>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</si>
  <si>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</si>
  <si>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</si>
  <si>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</si>
  <si>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</si>
  <si>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</si>
  <si>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</si>
  <si>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</si>
  <si>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</si>
  <si>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</si>
  <si>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</si>
  <si>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</si>
  <si>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</si>
  <si>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</si>
  <si>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</si>
  <si>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</si>
  <si>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</si>
  <si>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</si>
  <si>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</si>
  <si>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</si>
  <si>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</si>
  <si>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</si>
  <si>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</si>
  <si>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</si>
  <si>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</si>
  <si>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</si>
  <si>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</si>
  <si>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</si>
  <si>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</si>
  <si>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</si>
  <si>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</si>
  <si>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</si>
  <si>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</si>
  <si>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</si>
  <si>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</si>
  <si>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</si>
  <si>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</si>
  <si>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</si>
  <si>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</si>
  <si>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</si>
  <si>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</si>
  <si>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</si>
  <si>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</si>
  <si>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</si>
  <si>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</si>
  <si>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</si>
  <si>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</si>
  <si>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</si>
  <si>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</si>
  <si>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</si>
  <si>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</si>
  <si>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</si>
  <si>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</si>
  <si>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</si>
  <si>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</si>
  <si>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</si>
  <si>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</si>
  <si>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</si>
  <si>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</si>
  <si>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</si>
  <si>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</si>
  <si>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</si>
  <si>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</si>
  <si>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</si>
  <si>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</si>
  <si>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</si>
  <si>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</si>
  <si>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</si>
  <si>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</si>
  <si>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</si>
  <si>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</si>
  <si>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</si>
  <si>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</si>
  <si>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</si>
  <si>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</si>
  <si>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</si>
  <si>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</si>
  <si>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</si>
  <si>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</si>
  <si>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</si>
  <si>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</si>
  <si>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</si>
  <si>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</si>
  <si>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</si>
  <si>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</si>
  <si>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</si>
  <si>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</si>
  <si>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</si>
  <si>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</si>
  <si>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</si>
  <si>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後期高齢者医療特別会計</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</si>
  <si>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</si>
  <si>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</si>
  <si>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</si>
  <si>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</si>
  <si>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</si>
  <si>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</si>
  <si>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</si>
  <si>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</si>
  <si>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</si>
  <si>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</si>
  <si>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</si>
  <si>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</si>
  <si>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</si>
  <si>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</si>
  <si>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</si>
  <si>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</si>
  <si>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</si>
  <si>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</si>
  <si>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</si>
  <si>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</si>
  <si>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</si>
  <si>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</si>
  <si>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</si>
  <si>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</si>
  <si>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</si>
  <si>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</si>
  <si>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</si>
  <si>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</si>
  <si>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</si>
  <si>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</si>
  <si>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</si>
  <si>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</si>
  <si>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</si>
  <si>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</si>
  <si>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</si>
  <si>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</si>
  <si>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</si>
  <si>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</si>
  <si>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</si>
  <si>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</si>
  <si>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</si>
  <si>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</si>
  <si>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</si>
  <si>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</si>
  <si>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</si>
  <si>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</si>
  <si>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</si>
  <si>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</si>
  <si>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</si>
  <si>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</si>
  <si>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</si>
  <si>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</si>
  <si>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</si>
  <si>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</si>
  <si>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</si>
  <si>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</si>
  <si>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</si>
  <si>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</si>
  <si>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</si>
  <si>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</si>
  <si>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</si>
  <si>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</si>
  <si>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</si>
  <si>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</si>
  <si>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</si>
  <si>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</si>
  <si>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</si>
  <si>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</si>
  <si>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</si>
  <si>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</si>
  <si>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</si>
  <si>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</si>
  <si>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</si>
  <si>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</si>
  <si>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</si>
  <si>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</si>
  <si>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</si>
  <si>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</si>
  <si>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</si>
  <si>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</si>
  <si>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</si>
  <si>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</si>
  <si>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</si>
  <si>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</si>
  <si>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</si>
  <si>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</si>
  <si>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</si>
  <si>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</si>
  <si>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</si>
  <si>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</si>
  <si>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23.54</t>
  </si>
  <si>
    <t>一般会計</t>
  </si>
  <si>
    <t>水道事業会計</t>
  </si>
  <si>
    <t>介護保険特別会計</t>
  </si>
  <si>
    <t>下水道事業会計</t>
  </si>
  <si>
    <t>後期高齢者医療特別会計</t>
  </si>
  <si>
    <t>国民健康保険特別会計</t>
  </si>
  <si>
    <t>球磨郡介護認定審査事業特別会計</t>
  </si>
  <si>
    <t>球磨郡障害認定審査事業特別会計</t>
  </si>
  <si>
    <t>その他会計（赤字）</t>
  </si>
  <si>
    <t>その他会計（黒字）</t>
  </si>
  <si>
    <t>（百万円）</t>
    <phoneticPr fontId="5"/>
  </si>
  <si>
    <t>H30</t>
    <phoneticPr fontId="5"/>
  </si>
  <si>
    <t>R01</t>
    <phoneticPr fontId="5"/>
  </si>
  <si>
    <t>R02</t>
    <phoneticPr fontId="5"/>
  </si>
  <si>
    <t>R03</t>
    <phoneticPr fontId="5"/>
  </si>
  <si>
    <t>R04</t>
    <phoneticPr fontId="5"/>
  </si>
  <si>
    <t>球磨郡公立多良木病院</t>
    <rPh sb="0" eb="10">
      <t>クマグンコウリツタラギビョウイン</t>
    </rPh>
    <phoneticPr fontId="2"/>
  </si>
  <si>
    <t>上球磨消防組合</t>
    <rPh sb="0" eb="1">
      <t>カミ</t>
    </rPh>
    <rPh sb="1" eb="3">
      <t>クマ</t>
    </rPh>
    <rPh sb="3" eb="5">
      <t>ショウボウ</t>
    </rPh>
    <rPh sb="5" eb="7">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</si>
  <si>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</si>
  <si>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9">
      <t>イッパンカイケイ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</si>
  <si>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</si>
  <si>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株式会社あさぎり商社</t>
    <rPh sb="0" eb="2">
      <t>カブシキ</t>
    </rPh>
    <rPh sb="2" eb="4">
      <t>カイシャ</t>
    </rPh>
    <rPh sb="8" eb="10">
      <t>ショウシャ</t>
    </rPh>
    <phoneticPr fontId="2"/>
  </si>
  <si>
    <t>くま川鉄道（株）</t>
    <rPh sb="2" eb="3">
      <t>カワ</t>
    </rPh>
    <rPh sb="3" eb="5">
      <t>テツドウ</t>
    </rPh>
    <rPh sb="6" eb="7">
      <t>カブ</t>
    </rPh>
    <phoneticPr fontId="2"/>
  </si>
  <si>
    <t>－</t>
    <phoneticPr fontId="2"/>
  </si>
  <si>
    <t>－</t>
    <phoneticPr fontId="5"/>
  </si>
  <si>
    <t>まちづくり基金</t>
    <rPh sb="5" eb="7">
      <t>キキン</t>
    </rPh>
    <phoneticPr fontId="5"/>
  </si>
  <si>
    <t>公共施設整備基金</t>
    <rPh sb="0" eb="2">
      <t>コウキョウ</t>
    </rPh>
    <rPh sb="2" eb="4">
      <t>シセツ</t>
    </rPh>
    <rPh sb="4" eb="6">
      <t>セイビ</t>
    </rPh>
    <rPh sb="6" eb="8">
      <t>キキン</t>
    </rPh>
    <phoneticPr fontId="5"/>
  </si>
  <si>
    <t>ふるさと基金</t>
    <rPh sb="4" eb="6">
      <t>キキン</t>
    </rPh>
    <phoneticPr fontId="5"/>
  </si>
  <si>
    <t>産業活性化基金</t>
    <rPh sb="0" eb="2">
      <t>サンギョウ</t>
    </rPh>
    <rPh sb="2" eb="5">
      <t>カッセイカ</t>
    </rPh>
    <rPh sb="5" eb="7">
      <t>キキン</t>
    </rPh>
    <phoneticPr fontId="5"/>
  </si>
  <si>
    <t>林業振興基金</t>
    <rPh sb="0" eb="2">
      <t>リンギョウ</t>
    </rPh>
    <rPh sb="2" eb="4">
      <t>シンコウ</t>
    </rPh>
    <rPh sb="4" eb="6">
      <t>キキン</t>
    </rPh>
    <phoneticPr fontId="5"/>
  </si>
  <si>
    <t>-</t>
    <phoneticPr fontId="2"/>
  </si>
  <si>
    <t xml:space="preserve"> </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</si>
  <si>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</si>
  <si>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</si>
  <si>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</si>
  <si>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</si>
  <si>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</si>
  <si>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令和４年度の実質公債費比率は、前年度と比較して0.2％減少しており、類似団体平均値と比較しても下回っている。実質公債費比率が減少した要因は、令和４年度の元利償還金の額が、前年度から減少したため、比率も同様に減少したと思われる。将来負担比率は発生していない。
今後の実質公債費比率は、公共施設等総合管理計画に基づいた事業の財源として、地方債を借り入れることとしており、その元利償還金が増える見込みであるため、同比率は上昇していくことが見込まれる。引き続き公債費の適正化に取り組む必要がある。</t>
    <rPh sb="0" eb="2">
      <t>レイワ</t>
    </rPh>
    <rPh sb="3" eb="5">
      <t>ネンド</t>
    </rPh>
    <rPh sb="6" eb="8">
      <t>ジッシツ</t>
    </rPh>
    <rPh sb="8" eb="13">
      <t>コウサイヒヒリツ</t>
    </rPh>
    <rPh sb="15" eb="18">
      <t>ゼンネンド</t>
    </rPh>
    <rPh sb="19" eb="21">
      <t>ヒカク</t>
    </rPh>
    <rPh sb="27" eb="29">
      <t>ゲンショウ</t>
    </rPh>
    <rPh sb="34" eb="36">
      <t>ルイジ</t>
    </rPh>
    <rPh sb="36" eb="38">
      <t>ダンタイ</t>
    </rPh>
    <rPh sb="38" eb="41">
      <t>ヘイキンチ</t>
    </rPh>
    <rPh sb="42" eb="44">
      <t>ヒカク</t>
    </rPh>
    <rPh sb="47" eb="49">
      <t>シタマワ</t>
    </rPh>
    <rPh sb="54" eb="56">
      <t>ジッシツ</t>
    </rPh>
    <rPh sb="56" eb="59">
      <t>コウサイヒ</t>
    </rPh>
    <rPh sb="59" eb="61">
      <t>ヒリツ</t>
    </rPh>
    <rPh sb="62" eb="64">
      <t>ゲンショウ</t>
    </rPh>
    <rPh sb="66" eb="68">
      <t>ヨウイン</t>
    </rPh>
    <rPh sb="70" eb="72">
      <t>レイワ</t>
    </rPh>
    <rPh sb="73" eb="75">
      <t>ネンド</t>
    </rPh>
    <rPh sb="76" eb="78">
      <t>ガンリ</t>
    </rPh>
    <rPh sb="78" eb="81">
      <t>ショウカンキン</t>
    </rPh>
    <rPh sb="82" eb="83">
      <t>ガク</t>
    </rPh>
    <rPh sb="85" eb="88">
      <t>ゼンネンド</t>
    </rPh>
    <rPh sb="90" eb="92">
      <t>ゲンショウ</t>
    </rPh>
    <rPh sb="97" eb="99">
      <t>ヒリツ</t>
    </rPh>
    <rPh sb="100" eb="102">
      <t>ドウヨウ</t>
    </rPh>
    <rPh sb="103" eb="105">
      <t>ゲンショウ</t>
    </rPh>
    <rPh sb="108" eb="109">
      <t>オモ</t>
    </rPh>
    <rPh sb="113" eb="115">
      <t>ショウライ</t>
    </rPh>
    <rPh sb="115" eb="117">
      <t>フタン</t>
    </rPh>
    <rPh sb="117" eb="119">
      <t>ヒリツ</t>
    </rPh>
    <rPh sb="120" eb="122">
      <t>ハッセイ</t>
    </rPh>
    <rPh sb="129" eb="131">
      <t>コンゴ</t>
    </rPh>
    <rPh sb="132" eb="134">
      <t>ジッシツ</t>
    </rPh>
    <rPh sb="134" eb="139">
      <t>コウサイヒヒリツ</t>
    </rPh>
    <rPh sb="141" eb="143">
      <t>コウキョウ</t>
    </rPh>
    <rPh sb="143" eb="145">
      <t>シセツ</t>
    </rPh>
    <rPh sb="145" eb="146">
      <t>トウ</t>
    </rPh>
    <rPh sb="146" eb="148">
      <t>ソウゴウ</t>
    </rPh>
    <rPh sb="148" eb="150">
      <t>カンリ</t>
    </rPh>
    <rPh sb="150" eb="152">
      <t>ケイカク</t>
    </rPh>
    <rPh sb="153" eb="154">
      <t>モト</t>
    </rPh>
    <rPh sb="157" eb="159">
      <t>ジギョウ</t>
    </rPh>
    <rPh sb="160" eb="162">
      <t>ザイゲン</t>
    </rPh>
    <rPh sb="166" eb="169">
      <t>チホウサイ</t>
    </rPh>
    <rPh sb="170" eb="171">
      <t>カ</t>
    </rPh>
    <rPh sb="172" eb="173">
      <t>イ</t>
    </rPh>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</si>
  <si>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</si>
  <si>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</si>
  <si>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</si>
  <si>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本町の将来負担比率は、平成２８年度を最後に発生していない。これは充当可能財源額が将来負担額を上回っているためである。
今後は、公共施設等総合管理計画に基づく事業の財源として地方債の借入が進み、地方債現在高が増えることが予想されるため、充当可能財源額と将来負担額との差は縮まる見込みではあるが、すぐに将来負担比率が発生するものではないと思われる。
有形固定資産減価償却率は、類似団体平均値を下回っている。今後も、公共施設等総合管理計画に基づいた事業を実施していくことにより、同比率は、横ばいで推移すると見込まれる。</t>
    <rPh sb="0" eb="2">
      <t>ホンマチ</t>
    </rPh>
    <rPh sb="3" eb="5">
      <t>ショウライ</t>
    </rPh>
    <rPh sb="5" eb="7">
      <t>フタン</t>
    </rPh>
    <rPh sb="7" eb="9">
      <t>ヒリツ</t>
    </rPh>
    <rPh sb="11" eb="13">
      <t>ヘイセイ</t>
    </rPh>
    <rPh sb="15" eb="17">
      <t>ネンド</t>
    </rPh>
    <rPh sb="18" eb="20">
      <t>サイゴ</t>
    </rPh>
    <rPh sb="21" eb="23">
      <t>ハッセイ</t>
    </rPh>
    <rPh sb="32" eb="34">
      <t>ジュウトウ</t>
    </rPh>
    <rPh sb="34" eb="36">
      <t>カノウ</t>
    </rPh>
    <rPh sb="36" eb="38">
      <t>ザイゲン</t>
    </rPh>
    <rPh sb="38" eb="39">
      <t>ガク</t>
    </rPh>
    <rPh sb="40" eb="42">
      <t>ショウライ</t>
    </rPh>
    <rPh sb="42" eb="44">
      <t>フタン</t>
    </rPh>
    <rPh sb="44" eb="45">
      <t>ガク</t>
    </rPh>
    <rPh sb="46" eb="48">
      <t>ウワマワ</t>
    </rPh>
    <rPh sb="59" eb="61">
      <t>コンゴ</t>
    </rPh>
    <rPh sb="63" eb="65">
      <t>コウキョウ</t>
    </rPh>
    <rPh sb="65" eb="67">
      <t>シセツ</t>
    </rPh>
    <rPh sb="67" eb="68">
      <t>トウ</t>
    </rPh>
    <rPh sb="68" eb="70">
      <t>ソウゴウ</t>
    </rPh>
    <rPh sb="70" eb="72">
      <t>カンリ</t>
    </rPh>
    <rPh sb="72" eb="74">
      <t>ケイカク</t>
    </rPh>
    <rPh sb="75" eb="76">
      <t>モト</t>
    </rPh>
    <rPh sb="78" eb="80">
      <t>ジギョウ</t>
    </rPh>
    <rPh sb="81" eb="83">
      <t>ザイゲン</t>
    </rPh>
    <rPh sb="86" eb="89">
      <t>チホウサイ</t>
    </rPh>
    <rPh sb="90" eb="92">
      <t>カリイレ</t>
    </rPh>
    <rPh sb="93" eb="94">
      <t>スス</t>
    </rPh>
    <rPh sb="96" eb="99">
      <t>チホウサイ</t>
    </rPh>
    <rPh sb="103" eb="104">
      <t>フ</t>
    </rPh>
    <rPh sb="109" eb="111">
      <t>ヨソウ</t>
    </rPh>
    <rPh sb="117" eb="119">
      <t>ジュウトウ</t>
    </rPh>
    <rPh sb="119" eb="121">
      <t>カノウ</t>
    </rPh>
    <rPh sb="121" eb="123">
      <t>ザイゲン</t>
    </rPh>
    <rPh sb="123" eb="124">
      <t>ガク</t>
    </rPh>
    <rPh sb="125" eb="127">
      <t>ショウライ</t>
    </rPh>
    <rPh sb="127" eb="129">
      <t>フタン</t>
    </rPh>
    <rPh sb="129" eb="130">
      <t>ガク</t>
    </rPh>
    <rPh sb="132" eb="133">
      <t>サ</t>
    </rPh>
    <rPh sb="134" eb="135">
      <t>チヂ</t>
    </rPh>
    <rPh sb="137" eb="139">
      <t>ミコ</t>
    </rPh>
    <rPh sb="149" eb="151">
      <t>ショウライ</t>
    </rPh>
    <rPh sb="151" eb="153">
      <t>フタン</t>
    </rPh>
    <rPh sb="153" eb="155">
      <t>ヒリツ</t>
    </rPh>
    <rPh sb="156" eb="158">
      <t>ハッセイ</t>
    </rPh>
    <rPh sb="167" eb="168">
      <t>オモ</t>
    </rPh>
    <rPh sb="173" eb="175">
      <t>ユウケイ</t>
    </rPh>
    <rPh sb="175" eb="177">
      <t>コテイ</t>
    </rPh>
    <rPh sb="177" eb="179">
      <t>シサン</t>
    </rPh>
    <rPh sb="179" eb="181">
      <t>ゲンカ</t>
    </rPh>
    <rPh sb="181" eb="183">
      <t>ショウキャク</t>
    </rPh>
    <rPh sb="183" eb="184">
      <t>リツ</t>
    </rPh>
    <rPh sb="186" eb="188">
      <t>ルイジ</t>
    </rPh>
    <rPh sb="188" eb="190">
      <t>ダンタイ</t>
    </rPh>
    <rPh sb="190" eb="193">
      <t>ヘイキンチ</t>
    </rPh>
    <rPh sb="194" eb="196">
      <t>シタマワ</t>
    </rPh>
    <rPh sb="201" eb="203">
      <t>コンゴ</t>
    </rPh>
    <rPh sb="205" eb="207">
      <t>コウキョウ</t>
    </rPh>
    <rPh sb="207" eb="209">
      <t>シセツ</t>
    </rPh>
    <rPh sb="209" eb="210">
      <t>トウ</t>
    </rPh>
    <rPh sb="210" eb="212">
      <t>ソウゴウ</t>
    </rPh>
    <rPh sb="212" eb="214">
      <t>カンリ</t>
    </rPh>
    <rPh sb="214" eb="216">
      <t>ケイカク</t>
    </rPh>
    <rPh sb="217" eb="218">
      <t>モト</t>
    </rPh>
    <rPh sb="221" eb="223">
      <t>ジギョウ</t>
    </rPh>
    <rPh sb="224" eb="226">
      <t>ジッシ</t>
    </rPh>
    <rPh sb="236" eb="237">
      <t>ドウ</t>
    </rPh>
    <rPh sb="237" eb="239">
      <t>ヒリツ</t>
    </rPh>
    <rPh sb="241" eb="242">
      <t>ヨコ</t>
    </rPh>
    <rPh sb="245" eb="247">
      <t>スイイ</t>
    </rPh>
    <rPh sb="250" eb="252">
      <t>ミコ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</si>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</sst>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98507</c:v>
                </c:pt>
                <c:pt idx="1">
                  <c:v>113347</c:v>
                </c:pt>
                <c:pt idx="2">
                  <c:v>120302</c:v>
                </c:pt>
                <c:pt idx="3">
                  <c:v>114841</c:v>
                </c:pt>
                <c:pt idx="4">
                  <c:v>124145</c:v>
                </c:pt>
              </c:numCache>
            </c:numRef>
          </c:val>
          <c:smooth val="0"/>
          <c:extLst>
            <c:ext xmlns:c16="http://schemas.microsoft.com/office/drawing/2014/chart" uri="{C3380CC4-5D6E-409C-BE32-E72D297353CC}">
              <c16:uniqueId val="{00000000-5C58-401F-9FB3-562960FD957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120901</c:v>
                </c:pt>
                <c:pt idx="1">
                  <c:v>111615</c:v>
                </c:pt>
                <c:pt idx="2">
                  <c:v>109686</c:v>
                </c:pt>
                <c:pt idx="3">
                  <c:v>64109</c:v>
                </c:pt>
                <c:pt idx="4">
                  <c:v>163825</c:v>
                </c:pt>
              </c:numCache>
            </c:numRef>
          </c:val>
          <c:smooth val="0"/>
          <c:extLst>
            <c:ext xmlns:c16="http://schemas.microsoft.com/office/drawing/2014/chart" uri="{C3380CC4-5D6E-409C-BE32-E72D297353CC}">
              <c16:uniqueId val="{00000001-5C58-401F-9FB3-562960FD957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9.23</c:v>
                </c:pt>
                <c:pt idx="1">
                  <c:v>9.81</c:v>
                </c:pt>
                <c:pt idx="2">
                  <c:v>15.94</c:v>
                </c:pt>
                <c:pt idx="3">
                  <c:v>10.039999999999999</c:v>
                </c:pt>
                <c:pt idx="4">
                  <c:v>11.02</c:v>
                </c:pt>
              </c:numCache>
            </c:numRef>
          </c:val>
          <c:extLst>
            <c:ext xmlns:c16="http://schemas.microsoft.com/office/drawing/2014/chart" uri="{C3380CC4-5D6E-409C-BE32-E72D297353CC}">
              <c16:uniqueId val="{00000000-9DBB-4E4E-BF62-3DC336D5C95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87.54</c:v>
                </c:pt>
                <c:pt idx="1">
                  <c:v>89.44</c:v>
                </c:pt>
                <c:pt idx="2">
                  <c:v>87.71</c:v>
                </c:pt>
                <c:pt idx="3">
                  <c:v>65.89</c:v>
                </c:pt>
                <c:pt idx="4">
                  <c:v>72.260000000000005</c:v>
                </c:pt>
              </c:numCache>
            </c:numRef>
          </c:val>
          <c:extLst>
            <c:ext xmlns:c16="http://schemas.microsoft.com/office/drawing/2014/chart" uri="{C3380CC4-5D6E-409C-BE32-E72D297353CC}">
              <c16:uniqueId val="{00000001-9DBB-4E4E-BF62-3DC336D5C95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2.14</c:v>
                </c:pt>
                <c:pt idx="1">
                  <c:v>1.21</c:v>
                </c:pt>
                <c:pt idx="2">
                  <c:v>6.34</c:v>
                </c:pt>
                <c:pt idx="3">
                  <c:v>-23.54</c:v>
                </c:pt>
                <c:pt idx="4">
                  <c:v>6.07</c:v>
                </c:pt>
              </c:numCache>
            </c:numRef>
          </c:val>
          <c:smooth val="0"/>
          <c:extLst>
            <c:ext xmlns:c16="http://schemas.microsoft.com/office/drawing/2014/chart" uri="{C3380CC4-5D6E-409C-BE32-E72D297353CC}">
              <c16:uniqueId val="{00000002-9DBB-4E4E-BF62-3DC336D5C95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7.01</c:v>
                </c:pt>
                <c:pt idx="2">
                  <c:v>#N/A</c:v>
                </c:pt>
                <c:pt idx="3">
                  <c:v>8.2899999999999991</c:v>
                </c:pt>
                <c:pt idx="4">
                  <c:v>#N/A</c:v>
                </c:pt>
                <c:pt idx="5">
                  <c:v>8.2100000000000009</c:v>
                </c:pt>
                <c:pt idx="6">
                  <c:v>#N/A</c:v>
                </c:pt>
                <c:pt idx="7">
                  <c:v>8.89</c:v>
                </c:pt>
                <c:pt idx="8">
                  <c:v>0</c:v>
                </c:pt>
                <c:pt idx="9">
                  <c:v>0</c:v>
                </c:pt>
              </c:numCache>
            </c:numRef>
          </c:val>
          <c:extLst>
            <c:ext xmlns:c16="http://schemas.microsoft.com/office/drawing/2014/chart" uri="{C3380CC4-5D6E-409C-BE32-E72D297353CC}">
              <c16:uniqueId val="{00000000-F3B4-41B9-B4EA-C78C3DF8C54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3B4-41B9-B4EA-C78C3DF8C549}"/>
            </c:ext>
          </c:extLst>
        </c:ser>
        <c:ser>
          <c:idx val="2"/>
          <c:order val="2"/>
          <c:tx>
            <c:strRef>
              <c:f>データシート!$A$29</c:f>
              <c:strCache>
                <c:ptCount val="1"/>
                <c:pt idx="0">
                  <c:v>球磨郡障害認定審査事業特別会計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0.01</c:v>
                </c:pt>
                <c:pt idx="2">
                  <c:v>#N/A</c:v>
                </c:pt>
                <c:pt idx="3">
                  <c:v>0.02</c:v>
                </c:pt>
                <c:pt idx="4">
                  <c:v>#N/A</c:v>
                </c:pt>
                <c:pt idx="5">
                  <c:v>0.03</c:v>
                </c:pt>
                <c:pt idx="6">
                  <c:v>#N/A</c:v>
                </c:pt>
                <c:pt idx="7">
                  <c:v>0.04</c:v>
                </c:pt>
                <c:pt idx="8">
                  <c:v>#N/A</c:v>
                </c:pt>
                <c:pt idx="9">
                  <c:v>0.05</c:v>
                </c:pt>
              </c:numCache>
            </c:numRef>
          </c:val>
          <c:extLst>
            <c:ext xmlns:c16="http://schemas.microsoft.com/office/drawing/2014/chart" uri="{C3380CC4-5D6E-409C-BE32-E72D297353CC}">
              <c16:uniqueId val="{00000002-F3B4-41B9-B4EA-C78C3DF8C549}"/>
            </c:ext>
          </c:extLst>
        </c:ser>
        <c:ser>
          <c:idx val="3"/>
          <c:order val="3"/>
          <c:tx>
            <c:strRef>
              <c:f>データシート!$A$30</c:f>
              <c:strCache>
                <c:ptCount val="1"/>
                <c:pt idx="0">
                  <c:v>球磨郡介護認定審査事業特別会計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0.03</c:v>
                </c:pt>
                <c:pt idx="2">
                  <c:v>#N/A</c:v>
                </c:pt>
                <c:pt idx="3">
                  <c:v>7.0000000000000007E-2</c:v>
                </c:pt>
                <c:pt idx="4">
                  <c:v>#N/A</c:v>
                </c:pt>
                <c:pt idx="5">
                  <c:v>0.12</c:v>
                </c:pt>
                <c:pt idx="6">
                  <c:v>#N/A</c:v>
                </c:pt>
                <c:pt idx="7">
                  <c:v>0.13</c:v>
                </c:pt>
                <c:pt idx="8">
                  <c:v>#N/A</c:v>
                </c:pt>
                <c:pt idx="9">
                  <c:v>0.19</c:v>
                </c:pt>
              </c:numCache>
            </c:numRef>
          </c:val>
          <c:extLst>
            <c:ext xmlns:c16="http://schemas.microsoft.com/office/drawing/2014/chart" uri="{C3380CC4-5D6E-409C-BE32-E72D297353CC}">
              <c16:uniqueId val="{00000003-F3B4-41B9-B4EA-C78C3DF8C549}"/>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2.11</c:v>
                </c:pt>
                <c:pt idx="2">
                  <c:v>#N/A</c:v>
                </c:pt>
                <c:pt idx="3">
                  <c:v>2.29</c:v>
                </c:pt>
                <c:pt idx="4">
                  <c:v>#N/A</c:v>
                </c:pt>
                <c:pt idx="5">
                  <c:v>1.59</c:v>
                </c:pt>
                <c:pt idx="6">
                  <c:v>#N/A</c:v>
                </c:pt>
                <c:pt idx="7">
                  <c:v>0.92</c:v>
                </c:pt>
                <c:pt idx="8">
                  <c:v>#N/A</c:v>
                </c:pt>
                <c:pt idx="9">
                  <c:v>0.34</c:v>
                </c:pt>
              </c:numCache>
            </c:numRef>
          </c:val>
          <c:extLst>
            <c:ext xmlns:c16="http://schemas.microsoft.com/office/drawing/2014/chart" uri="{C3380CC4-5D6E-409C-BE32-E72D297353CC}">
              <c16:uniqueId val="{00000004-F3B4-41B9-B4EA-C78C3DF8C549}"/>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0.04</c:v>
                </c:pt>
                <c:pt idx="2">
                  <c:v>#N/A</c:v>
                </c:pt>
                <c:pt idx="3">
                  <c:v>0.04</c:v>
                </c:pt>
                <c:pt idx="4">
                  <c:v>#N/A</c:v>
                </c:pt>
                <c:pt idx="5">
                  <c:v>0.04</c:v>
                </c:pt>
                <c:pt idx="6">
                  <c:v>#N/A</c:v>
                </c:pt>
                <c:pt idx="7">
                  <c:v>0.05</c:v>
                </c:pt>
                <c:pt idx="8">
                  <c:v>#N/A</c:v>
                </c:pt>
                <c:pt idx="9">
                  <c:v>0.45</c:v>
                </c:pt>
              </c:numCache>
            </c:numRef>
          </c:val>
          <c:extLst>
            <c:ext xmlns:c16="http://schemas.microsoft.com/office/drawing/2014/chart" uri="{C3380CC4-5D6E-409C-BE32-E72D297353CC}">
              <c16:uniqueId val="{00000005-F3B4-41B9-B4EA-C78C3DF8C549}"/>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0</c:v>
                </c:pt>
                <c:pt idx="1">
                  <c:v>0</c:v>
                </c:pt>
                <c:pt idx="2">
                  <c:v>0</c:v>
                </c:pt>
                <c:pt idx="3">
                  <c:v>0</c:v>
                </c:pt>
                <c:pt idx="4">
                  <c:v>#N/A</c:v>
                </c:pt>
                <c:pt idx="5">
                  <c:v>1.52</c:v>
                </c:pt>
                <c:pt idx="6">
                  <c:v>#N/A</c:v>
                </c:pt>
                <c:pt idx="7">
                  <c:v>0.11</c:v>
                </c:pt>
                <c:pt idx="8">
                  <c:v>#N/A</c:v>
                </c:pt>
                <c:pt idx="9">
                  <c:v>0.62</c:v>
                </c:pt>
              </c:numCache>
            </c:numRef>
          </c:val>
          <c:extLst>
            <c:ext xmlns:c16="http://schemas.microsoft.com/office/drawing/2014/chart" uri="{C3380CC4-5D6E-409C-BE32-E72D297353CC}">
              <c16:uniqueId val="{00000006-F3B4-41B9-B4EA-C78C3DF8C54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2.12</c:v>
                </c:pt>
                <c:pt idx="2">
                  <c:v>#N/A</c:v>
                </c:pt>
                <c:pt idx="3">
                  <c:v>2.84</c:v>
                </c:pt>
                <c:pt idx="4">
                  <c:v>#N/A</c:v>
                </c:pt>
                <c:pt idx="5">
                  <c:v>1.76</c:v>
                </c:pt>
                <c:pt idx="6">
                  <c:v>#N/A</c:v>
                </c:pt>
                <c:pt idx="7">
                  <c:v>1.41</c:v>
                </c:pt>
                <c:pt idx="8">
                  <c:v>#N/A</c:v>
                </c:pt>
                <c:pt idx="9">
                  <c:v>2.52</c:v>
                </c:pt>
              </c:numCache>
            </c:numRef>
          </c:val>
          <c:extLst>
            <c:ext xmlns:c16="http://schemas.microsoft.com/office/drawing/2014/chart" uri="{C3380CC4-5D6E-409C-BE32-E72D297353CC}">
              <c16:uniqueId val="{00000007-F3B4-41B9-B4EA-C78C3DF8C54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9.34</c:v>
                </c:pt>
              </c:numCache>
            </c:numRef>
          </c:val>
          <c:extLst>
            <c:ext xmlns:c16="http://schemas.microsoft.com/office/drawing/2014/chart" uri="{C3380CC4-5D6E-409C-BE32-E72D297353CC}">
              <c16:uniqueId val="{00000008-F3B4-41B9-B4EA-C78C3DF8C54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9.17</c:v>
                </c:pt>
                <c:pt idx="2">
                  <c:v>#N/A</c:v>
                </c:pt>
                <c:pt idx="3">
                  <c:v>9.6999999999999993</c:v>
                </c:pt>
                <c:pt idx="4">
                  <c:v>#N/A</c:v>
                </c:pt>
                <c:pt idx="5">
                  <c:v>15.78</c:v>
                </c:pt>
                <c:pt idx="6">
                  <c:v>#N/A</c:v>
                </c:pt>
                <c:pt idx="7">
                  <c:v>9.85</c:v>
                </c:pt>
                <c:pt idx="8">
                  <c:v>#N/A</c:v>
                </c:pt>
                <c:pt idx="9">
                  <c:v>10.78</c:v>
                </c:pt>
              </c:numCache>
            </c:numRef>
          </c:val>
          <c:extLst>
            <c:ext xmlns:c16="http://schemas.microsoft.com/office/drawing/2014/chart" uri="{C3380CC4-5D6E-409C-BE32-E72D297353CC}">
              <c16:uniqueId val="{00000009-F3B4-41B9-B4EA-C78C3DF8C54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1378</c:v>
                </c:pt>
                <c:pt idx="5">
                  <c:v>1327</c:v>
                </c:pt>
                <c:pt idx="8">
                  <c:v>1251</c:v>
                </c:pt>
                <c:pt idx="11">
                  <c:v>1255</c:v>
                </c:pt>
                <c:pt idx="14">
                  <c:v>1227</c:v>
                </c:pt>
              </c:numCache>
            </c:numRef>
          </c:val>
          <c:extLst>
            <c:ext xmlns:c16="http://schemas.microsoft.com/office/drawing/2014/chart" uri="{C3380CC4-5D6E-409C-BE32-E72D297353CC}">
              <c16:uniqueId val="{00000000-6E0A-4A48-9AE5-04035EFA28D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E0A-4A48-9AE5-04035EFA28D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35</c:v>
                </c:pt>
                <c:pt idx="3">
                  <c:v>0</c:v>
                </c:pt>
                <c:pt idx="6">
                  <c:v>0</c:v>
                </c:pt>
                <c:pt idx="9">
                  <c:v>2</c:v>
                </c:pt>
                <c:pt idx="12">
                  <c:v>5</c:v>
                </c:pt>
              </c:numCache>
            </c:numRef>
          </c:val>
          <c:extLst>
            <c:ext xmlns:c16="http://schemas.microsoft.com/office/drawing/2014/chart" uri="{C3380CC4-5D6E-409C-BE32-E72D297353CC}">
              <c16:uniqueId val="{00000002-6E0A-4A48-9AE5-04035EFA28D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68</c:v>
                </c:pt>
                <c:pt idx="3">
                  <c:v>78</c:v>
                </c:pt>
                <c:pt idx="6">
                  <c:v>86</c:v>
                </c:pt>
                <c:pt idx="9">
                  <c:v>99</c:v>
                </c:pt>
                <c:pt idx="12">
                  <c:v>68</c:v>
                </c:pt>
              </c:numCache>
            </c:numRef>
          </c:val>
          <c:extLst>
            <c:ext xmlns:c16="http://schemas.microsoft.com/office/drawing/2014/chart" uri="{C3380CC4-5D6E-409C-BE32-E72D297353CC}">
              <c16:uniqueId val="{00000003-6E0A-4A48-9AE5-04035EFA28D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428</c:v>
                </c:pt>
                <c:pt idx="3">
                  <c:v>437</c:v>
                </c:pt>
                <c:pt idx="6">
                  <c:v>384</c:v>
                </c:pt>
                <c:pt idx="9">
                  <c:v>365</c:v>
                </c:pt>
                <c:pt idx="12">
                  <c:v>389</c:v>
                </c:pt>
              </c:numCache>
            </c:numRef>
          </c:val>
          <c:extLst>
            <c:ext xmlns:c16="http://schemas.microsoft.com/office/drawing/2014/chart" uri="{C3380CC4-5D6E-409C-BE32-E72D297353CC}">
              <c16:uniqueId val="{00000004-6E0A-4A48-9AE5-04035EFA28D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E0A-4A48-9AE5-04035EFA28D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E0A-4A48-9AE5-04035EFA28D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1277</c:v>
                </c:pt>
                <c:pt idx="3">
                  <c:v>1246</c:v>
                </c:pt>
                <c:pt idx="6">
                  <c:v>1203</c:v>
                </c:pt>
                <c:pt idx="9">
                  <c:v>1254</c:v>
                </c:pt>
                <c:pt idx="12">
                  <c:v>1189</c:v>
                </c:pt>
              </c:numCache>
            </c:numRef>
          </c:val>
          <c:extLst>
            <c:ext xmlns:c16="http://schemas.microsoft.com/office/drawing/2014/chart" uri="{C3380CC4-5D6E-409C-BE32-E72D297353CC}">
              <c16:uniqueId val="{00000007-6E0A-4A48-9AE5-04035EFA28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430</c:v>
                </c:pt>
                <c:pt idx="2">
                  <c:v>#N/A</c:v>
                </c:pt>
                <c:pt idx="3">
                  <c:v>#N/A</c:v>
                </c:pt>
                <c:pt idx="4">
                  <c:v>434</c:v>
                </c:pt>
                <c:pt idx="5">
                  <c:v>#N/A</c:v>
                </c:pt>
                <c:pt idx="6">
                  <c:v>#N/A</c:v>
                </c:pt>
                <c:pt idx="7">
                  <c:v>422</c:v>
                </c:pt>
                <c:pt idx="8">
                  <c:v>#N/A</c:v>
                </c:pt>
                <c:pt idx="9">
                  <c:v>#N/A</c:v>
                </c:pt>
                <c:pt idx="10">
                  <c:v>465</c:v>
                </c:pt>
                <c:pt idx="11">
                  <c:v>#N/A</c:v>
                </c:pt>
                <c:pt idx="12">
                  <c:v>#N/A</c:v>
                </c:pt>
                <c:pt idx="13">
                  <c:v>424</c:v>
                </c:pt>
                <c:pt idx="14">
                  <c:v>#N/A</c:v>
                </c:pt>
              </c:numCache>
            </c:numRef>
          </c:val>
          <c:smooth val="0"/>
          <c:extLst>
            <c:ext xmlns:c16="http://schemas.microsoft.com/office/drawing/2014/chart" uri="{C3380CC4-5D6E-409C-BE32-E72D297353CC}">
              <c16:uniqueId val="{00000008-6E0A-4A48-9AE5-04035EFA28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12200</c:v>
                </c:pt>
                <c:pt idx="5">
                  <c:v>11745</c:v>
                </c:pt>
                <c:pt idx="8">
                  <c:v>11635</c:v>
                </c:pt>
                <c:pt idx="11">
                  <c:v>11153</c:v>
                </c:pt>
                <c:pt idx="14">
                  <c:v>11452</c:v>
                </c:pt>
              </c:numCache>
            </c:numRef>
          </c:val>
          <c:extLst>
            <c:ext xmlns:c16="http://schemas.microsoft.com/office/drawing/2014/chart" uri="{C3380CC4-5D6E-409C-BE32-E72D297353CC}">
              <c16:uniqueId val="{00000000-B927-4F99-9D38-2EC383B0CF3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206</c:v>
                </c:pt>
                <c:pt idx="5">
                  <c:v>156</c:v>
                </c:pt>
                <c:pt idx="8">
                  <c:v>110</c:v>
                </c:pt>
                <c:pt idx="11">
                  <c:v>69</c:v>
                </c:pt>
                <c:pt idx="14">
                  <c:v>44</c:v>
                </c:pt>
              </c:numCache>
            </c:numRef>
          </c:val>
          <c:extLst>
            <c:ext xmlns:c16="http://schemas.microsoft.com/office/drawing/2014/chart" uri="{C3380CC4-5D6E-409C-BE32-E72D297353CC}">
              <c16:uniqueId val="{00000001-B927-4F99-9D38-2EC383B0CF3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7506</c:v>
                </c:pt>
                <c:pt idx="5">
                  <c:v>7668</c:v>
                </c:pt>
                <c:pt idx="8">
                  <c:v>7864</c:v>
                </c:pt>
                <c:pt idx="11">
                  <c:v>8643</c:v>
                </c:pt>
                <c:pt idx="14">
                  <c:v>9177</c:v>
                </c:pt>
              </c:numCache>
            </c:numRef>
          </c:val>
          <c:extLst>
            <c:ext xmlns:c16="http://schemas.microsoft.com/office/drawing/2014/chart" uri="{C3380CC4-5D6E-409C-BE32-E72D297353CC}">
              <c16:uniqueId val="{00000002-B927-4F99-9D38-2EC383B0CF3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927-4F99-9D38-2EC383B0CF3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927-4F99-9D38-2EC383B0CF3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927-4F99-9D38-2EC383B0CF3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2190</c:v>
                </c:pt>
                <c:pt idx="3">
                  <c:v>2092</c:v>
                </c:pt>
                <c:pt idx="6">
                  <c:v>2098</c:v>
                </c:pt>
                <c:pt idx="9">
                  <c:v>1993</c:v>
                </c:pt>
                <c:pt idx="12">
                  <c:v>1874</c:v>
                </c:pt>
              </c:numCache>
            </c:numRef>
          </c:val>
          <c:extLst>
            <c:ext xmlns:c16="http://schemas.microsoft.com/office/drawing/2014/chart" uri="{C3380CC4-5D6E-409C-BE32-E72D297353CC}">
              <c16:uniqueId val="{00000006-B927-4F99-9D38-2EC383B0CF3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804</c:v>
                </c:pt>
                <c:pt idx="3">
                  <c:v>811</c:v>
                </c:pt>
                <c:pt idx="6">
                  <c:v>865</c:v>
                </c:pt>
                <c:pt idx="9">
                  <c:v>758</c:v>
                </c:pt>
                <c:pt idx="12">
                  <c:v>721</c:v>
                </c:pt>
              </c:numCache>
            </c:numRef>
          </c:val>
          <c:extLst>
            <c:ext xmlns:c16="http://schemas.microsoft.com/office/drawing/2014/chart" uri="{C3380CC4-5D6E-409C-BE32-E72D297353CC}">
              <c16:uniqueId val="{00000007-B927-4F99-9D38-2EC383B0CF3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5810</c:v>
                </c:pt>
                <c:pt idx="3">
                  <c:v>5478</c:v>
                </c:pt>
                <c:pt idx="6">
                  <c:v>4898</c:v>
                </c:pt>
                <c:pt idx="9">
                  <c:v>4335</c:v>
                </c:pt>
                <c:pt idx="12">
                  <c:v>3836</c:v>
                </c:pt>
              </c:numCache>
            </c:numRef>
          </c:val>
          <c:extLst>
            <c:ext xmlns:c16="http://schemas.microsoft.com/office/drawing/2014/chart" uri="{C3380CC4-5D6E-409C-BE32-E72D297353CC}">
              <c16:uniqueId val="{00000008-B927-4F99-9D38-2EC383B0CF3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60</c:v>
                </c:pt>
                <c:pt idx="9">
                  <c:v>59</c:v>
                </c:pt>
                <c:pt idx="12">
                  <c:v>54</c:v>
                </c:pt>
              </c:numCache>
            </c:numRef>
          </c:val>
          <c:extLst>
            <c:ext xmlns:c16="http://schemas.microsoft.com/office/drawing/2014/chart" uri="{C3380CC4-5D6E-409C-BE32-E72D297353CC}">
              <c16:uniqueId val="{00000009-B927-4F99-9D38-2EC383B0CF3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10489</c:v>
                </c:pt>
                <c:pt idx="3">
                  <c:v>10417</c:v>
                </c:pt>
                <c:pt idx="6">
                  <c:v>10536</c:v>
                </c:pt>
                <c:pt idx="9">
                  <c:v>10130</c:v>
                </c:pt>
                <c:pt idx="12">
                  <c:v>11044</c:v>
                </c:pt>
              </c:numCache>
            </c:numRef>
          </c:val>
          <c:extLst>
            <c:ext xmlns:c16="http://schemas.microsoft.com/office/drawing/2014/chart" uri="{C3380CC4-5D6E-409C-BE32-E72D297353CC}">
              <c16:uniqueId val="{0000000A-B927-4F99-9D38-2EC383B0CF3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927-4F99-9D38-2EC383B0CF3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5638</c:v>
                </c:pt>
                <c:pt idx="1">
                  <c:v>4414</c:v>
                </c:pt>
                <c:pt idx="2">
                  <c:v>4760</c:v>
                </c:pt>
              </c:numCache>
            </c:numRef>
          </c:val>
          <c:extLst>
            <c:ext xmlns:c16="http://schemas.microsoft.com/office/drawing/2014/chart" uri="{C3380CC4-5D6E-409C-BE32-E72D297353CC}">
              <c16:uniqueId val="{00000000-EDE4-41BB-BE92-C155675D6D3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0</c:v>
                </c:pt>
                <c:pt idx="1">
                  <c:v>1035</c:v>
                </c:pt>
                <c:pt idx="2">
                  <c:v>1046</c:v>
                </c:pt>
              </c:numCache>
            </c:numRef>
          </c:val>
          <c:extLst>
            <c:ext xmlns:c16="http://schemas.microsoft.com/office/drawing/2014/chart" uri="{C3380CC4-5D6E-409C-BE32-E72D297353CC}">
              <c16:uniqueId val="{00000001-EDE4-41BB-BE92-C155675D6D3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3264</c:v>
                </c:pt>
                <c:pt idx="1">
                  <c:v>4018</c:v>
                </c:pt>
                <c:pt idx="2">
                  <c:v>4024</c:v>
                </c:pt>
              </c:numCache>
            </c:numRef>
          </c:val>
          <c:extLst>
            <c:ext xmlns:c16="http://schemas.microsoft.com/office/drawing/2014/chart" uri="{C3380CC4-5D6E-409C-BE32-E72D297353CC}">
              <c16:uniqueId val="{00000002-EDE4-41BB-BE92-C155675D6D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{3F3D670A-DB79-4B80-9215-65DB29A9B700}</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033F-4177-983E-B0FECF18B5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{D4CB4289-75C6-4DEF-B039-7AF727FF82DB}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3F-4177-983E-B0FECF18B5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{8EE5F477-2613-4366-A94C-4931E7A904D3}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3F-4177-983E-B0FECF18B5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{205CB43E-8A5E-4B0E-8C23-59BC96964EC0}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3F-4177-983E-B0FECF18B5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{A872EF54-7A7F-41A4-9A7A-F433FE7669DB}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3F-4177-983E-B0FECF18B50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{E5481673-2F7B-46B9-B460-10D423BFA5C9}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033F-4177-983E-B0FECF18B50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{B157A943-4C1B-403D-B860-0BD6401000E9}</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033F-4177-983E-B0FECF18B50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{E5B01902-CFFD-4001-A4FC-48416A878E1A}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033F-4177-983E-B0FECF18B50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{FABEDC55-A89E-4B8C-A84C-C0EC0031C379}</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033F-4177-983E-B0FECF18B5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c:v>
                </c:pt>
                <c:pt idx="8">
                  <c:v>57.5</c:v>
                </c:pt>
                <c:pt idx="16">
                  <c:v>59</c:v>
                </c:pt>
                <c:pt idx="24">
                  <c:v>60.6</c:v>
                </c:pt>
                <c:pt idx="32">
                  <c:v>61.6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33F-4177-983E-B0FECF18B5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{5B6AC5C9-D8BF-46CD-8B63-FC5C0388C6A9}</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033F-4177-983E-B0FECF18B5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{FA97D205-13C9-411B-A999-32017FE411BF}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3F-4177-983E-B0FECF18B5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{B6C044FB-1809-4A3D-B496-975CE752F2AE}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3F-4177-983E-B0FECF18B5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{FC4029A8-529C-439A-A04D-3DA75E64D1EA}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3F-4177-983E-B0FECF18B5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{37132192-8F16-4130-858B-DDB8FC4B0E42}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3F-4177-983E-B0FECF18B503}"/>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{34B5D75B-F005-4B84-BDB2-91508449B37E}</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033F-4177-983E-B0FECF18B503}"/>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{2778A79C-9340-41F1-8F2E-D1DC3FEF3C14}</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033F-4177-983E-B0FECF18B503}"/>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{91A92626-624F-47C1-B6C3-4FAF70B38566}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033F-4177-983E-B0FECF18B503}"/>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{A1DDB882-0C7D-4A74-85AE-BA9D0A4E2D7F}</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033F-4177-983E-B0FECF18B5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59.7</c:v>
                </c:pt>
                <c:pt idx="8">
                  <c:v>60.7</c:v>
                </c:pt>
                <c:pt idx="16">
                  <c:v>64.2</c:v>
                </c:pt>
                <c:pt idx="24">
                  <c:v>67</c:v>
                </c:pt>
                <c:pt idx="32">
                  <c:v>67.8</c:v>
                </c:pt>
              </c:numCache>
            </c:numRef>
          </c:xVal>
          <c:yVal>
            <c:numRef>
              <c:f>公会計指標分析・財政指標組合せ分析表!$BP$55:$DC$55</c:f>
              <c:numCache>
                <c:formatCode>#,##0.0;"▲ "#,##0.0</c:formatCode>
                <c:ptCount val="40"/>
                <c:pt idx="0">
                  <c:v>19.8</c:v>
                </c:pt>
                <c:pt idx="8">
                  <c:v>20</c:v>
                </c:pt>
                <c:pt idx="16">
                  <c:v>32.4</c:v>
                </c:pt>
                <c:pt idx="24">
                  <c:v>20</c:v>
                </c:pt>
                <c:pt idx="32">
                  <c:v>7.4</c:v>
                </c:pt>
              </c:numCache>
            </c:numRef>
          </c:yVal>
          <c:smooth val="0"/>
          <c:extLst>
            <c:ext xmlns:c16="http://schemas.microsoft.com/office/drawing/2014/chart" uri="{C3380CC4-5D6E-409C-BE32-E72D297353CC}">
              <c16:uniqueId val="{00000013-033F-4177-983E-B0FECF18B503}"/>
            </c:ext>
          </c:extLst>
        </c:ser>
        <c:dLbls>
          <c:showLegendKey val="0"/>
          <c:showVal val="1"/>
          <c:showCatName val="0"/>
          <c:showSerName val="0"/>
          <c:showPercent val="0"/>
          <c:showBubbleSize val="0"/>
        </c:dLbls>
        <c:axId val="46179840"/>
        <c:axId val="46181760"/>
      </c:scatterChart>
      <c:valAx>
        <c:axId val="46179840"/>
        <c:scaling>
          <c:orientation val="maxMin"/>
          <c:max val="69"/>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{87D98E54-E80F-4117-92A2-236A74FD85F8}</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EE1D-4DFB-9E03-BB60C2AA5C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{C2E51AD7-BD88-42F0-A161-0FEDB3D643E1}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1D-4DFB-9E03-BB60C2AA5C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{6C34EF50-F67E-4148-BDF7-DD3CB305C21C}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1D-4DFB-9E03-BB60C2AA5C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{F4FDE7B5-4A04-4123-BB37-F8CE26A8192A}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1D-4DFB-9E03-BB60C2AA5C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{0EBD5926-D627-4F6C-9E25-E234A17042C7}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1D-4DFB-9E03-BB60C2AA5C94}"/>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{F8216CD8-6C40-4EB7-B8A7-487FB0C76D5D}</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EE1D-4DFB-9E03-BB60C2AA5C94}"/>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{E99FAA37-773C-47F9-BF33-CBC84A6B9E59}</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EE1D-4DFB-9E03-BB60C2AA5C94}"/>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{76AF365E-B585-480A-8E28-08D18A5CAA9A}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EE1D-4DFB-9E03-BB60C2AA5C94}"/>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{FEE498F4-FAE5-4EF6-9A0C-7BB82E1D9755}</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EE1D-4DFB-9E03-BB60C2AA5C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8.3000000000000007</c:v>
                </c:pt>
                <c:pt idx="16">
                  <c:v>8.3000000000000007</c:v>
                </c:pt>
                <c:pt idx="24">
                  <c:v>8.3000000000000007</c:v>
                </c:pt>
                <c:pt idx="32">
                  <c:v>8.1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1D-4DFB-9E03-BB60C2AA5C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{B8B0D4CE-2A95-4187-9993-050D87563B60}</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EE1D-4DFB-9E03-BB60C2AA5C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{0E28212F-EF92-4AE8-8655-314B49701DD0}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1D-4DFB-9E03-BB60C2AA5C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{5D9DB809-3B22-4A9F-9D6B-E00133C0A1A5}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1D-4DFB-9E03-BB60C2AA5C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{758FAED7-7483-48BB-A4F8-916257B74BDB}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1D-4DFB-9E03-BB60C2AA5C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{DB26A565-623F-4DE0-8AA3-47ABDF8227B2}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1D-4DFB-9E03-BB60C2AA5C94}"/>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{0C610311-6B9B-41F0-A76A-22C3DDA4B3AC}</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EE1D-4DFB-9E03-BB60C2AA5C94}"/>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{636F11FB-1724-4785-9DF4-A1DEE94CB590}</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EE1D-4DFB-9E03-BB60C2AA5C94}"/>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{D83C0DF6-429A-4E23-B198-CF131039DC63}</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EE1D-4DFB-9E03-BB60C2AA5C94}"/>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{0DDA47D1-A36A-42CA-889D-1E88527BA126}</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EE1D-4DFB-9E03-BB60C2AA5C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8.9</c:v>
                </c:pt>
                <c:pt idx="16">
                  <c:v>9.5</c:v>
                </c:pt>
                <c:pt idx="24">
                  <c:v>9.5</c:v>
                </c:pt>
                <c:pt idx="32">
                  <c:v>9.4</c:v>
                </c:pt>
              </c:numCache>
            </c:numRef>
          </c:xVal>
          <c:yVal>
            <c:numRef>
              <c:f>公会計指標分析・財政指標組合せ分析表!$BP$77:$DC$77</c:f>
              <c:numCache>
                <c:formatCode>#,##0.0;"▲ "#,##0.0</c:formatCode>
                <c:ptCount val="40"/>
                <c:pt idx="0">
                  <c:v>19.8</c:v>
                </c:pt>
                <c:pt idx="8">
                  <c:v>20</c:v>
                </c:pt>
                <c:pt idx="16">
                  <c:v>32.4</c:v>
                </c:pt>
                <c:pt idx="24">
                  <c:v>20</c:v>
                </c:pt>
                <c:pt idx="32">
                  <c:v>7.4</c:v>
                </c:pt>
              </c:numCache>
            </c:numRef>
          </c:yVal>
          <c:smooth val="0"/>
          <c:extLst>
            <c:ext xmlns:c16="http://schemas.microsoft.com/office/drawing/2014/chart" uri="{C3380CC4-5D6E-409C-BE32-E72D297353CC}">
              <c16:uniqueId val="{00000013-EE1D-4DFB-9E03-BB60C2AA5C94}"/>
            </c:ext>
          </c:extLst>
        </c:ser>
        <c:dLbls>
          <c:showLegendKey val="0"/>
          <c:showVal val="1"/>
          <c:showCatName val="0"/>
          <c:showSerName val="0"/>
          <c:showPercent val="0"/>
          <c:showBubbleSize val="0"/>
        </c:dLbls>
        <c:axId val="84219776"/>
        <c:axId val="84234240"/>
      </c:scatterChart>
      <c:valAx>
        <c:axId val="84219776"/>
        <c:scaling>
          <c:orientation val="maxMin"/>
          <c:max val="9.6"/>
          <c:min val="8.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14,554
14,353
159.56
14,403,450
13,435,971
725,621
6,587,366
11,044,445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町村合併前は、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町村のうち</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団体が財政力指数</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台であり、類似団体平均を大幅に下回っていたが、平成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日合併によりあさぎり町となり、合併による財政基盤の強化が図られたところである。合併直後は堅調な伸び（</a:t>
          </a:r>
          <a:r>
            <a:rPr kumimoji="1" lang="en-US" altLang="ja-JP" sz="1100">
              <a:solidFill>
                <a:schemeClr val="dk1"/>
              </a:solidFill>
              <a:effectLst/>
              <a:latin typeface="+mn-lt"/>
              <a:ea typeface="+mn-ea"/>
              <a:cs typeface="+mn-cs"/>
            </a:rPr>
            <a:t>H15 0.22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H16 0.24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H17 0.26</a:t>
          </a:r>
          <a:r>
            <a:rPr kumimoji="1" lang="ja-JP" altLang="ja-JP" sz="1100">
              <a:solidFill>
                <a:schemeClr val="dk1"/>
              </a:solidFill>
              <a:effectLst/>
              <a:latin typeface="+mn-lt"/>
              <a:ea typeface="+mn-ea"/>
              <a:cs typeface="+mn-cs"/>
            </a:rPr>
            <a:t>）を見せていたが、平成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年度から国の財政措置による基準財政需要額の増加により、緩やかに下降し、ここ数年は横ばい状態となっている。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今後も行財政改革等の取組みを通じて、財政基盤の強化に努める。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157843</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30043"/>
          <a:ext cx="0" cy="12754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72770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157843</xdr:rowOff>
    </xdr:from>
    <xdr:to>
      <xdr:col>24</xdr:col>
      <xdr:colOff>12700</xdr:colOff>
      <xdr:row>36</xdr:row>
      <xdr:rowOff>157843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26307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98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93634</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5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163285</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163285</xdr:rowOff>
    </xdr:from>
    <xdr:to>
      <xdr:col>15</xdr:col>
      <xdr:colOff>82550</xdr:colOff>
      <xdr:row>43</xdr:row>
      <xdr:rowOff>26307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41728</xdr:rowOff>
    </xdr:from>
    <xdr:to>
      <xdr:col>11</xdr:col>
      <xdr:colOff>82550</xdr:colOff>
      <xdr:row>40</xdr:row>
      <xdr:rowOff>143328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119034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112485</xdr:rowOff>
    </xdr:from>
    <xdr:to>
      <xdr:col>15</xdr:col>
      <xdr:colOff>133350</xdr:colOff>
      <xdr:row>43</xdr:row>
      <xdr:rowOff>42635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27412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年度から取り組んだ行財政改革の中で、職員の定員管理による人件費の削減や、</a:t>
          </a:r>
          <a:r>
            <a:rPr kumimoji="1" lang="en-US" altLang="ja-JP" sz="1100">
              <a:solidFill>
                <a:schemeClr val="dk1"/>
              </a:solidFill>
              <a:effectLst/>
              <a:latin typeface="+mn-lt"/>
              <a:ea typeface="+mn-ea"/>
              <a:cs typeface="+mn-cs"/>
            </a:rPr>
            <a:t>PDCA</a:t>
          </a:r>
          <a:r>
            <a:rPr kumimoji="1" lang="ja-JP" altLang="ja-JP" sz="1100">
              <a:solidFill>
                <a:schemeClr val="dk1"/>
              </a:solidFill>
              <a:effectLst/>
              <a:latin typeface="+mn-lt"/>
              <a:ea typeface="+mn-ea"/>
              <a:cs typeface="+mn-cs"/>
            </a:rPr>
            <a:t>サイクルに基づき全ての事務事業の点検・見直しを行ったこと等により、平成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年度から類似団体平均を下回っている。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は交付税合併算定替えの特例措置が段階的に削減され、比率が上昇してきたが、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163322</xdr:rowOff>
    </xdr:from>
    <xdr:to>
      <xdr:col>23</xdr:col>
      <xdr:colOff>133350</xdr:colOff>
      <xdr:row>67</xdr:row>
      <xdr:rowOff>7620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935972"/>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78249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7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163322</xdr:rowOff>
    </xdr:from>
    <xdr:to>
      <xdr:col>24</xdr:col>
      <xdr:colOff>12700</xdr:colOff>
      <xdr:row>57</xdr:row>
      <xdr:rowOff>163322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93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121666</xdr:rowOff>
    </xdr:from>
    <xdr:to>
      <xdr:col>23</xdr:col>
      <xdr:colOff>133350</xdr:colOff>
      <xdr:row>63</xdr:row>
      <xdr:rowOff>32258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51566"/>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45229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46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121666</xdr:rowOff>
    </xdr:from>
    <xdr:to>
      <xdr:col>19</xdr:col>
      <xdr:colOff>133350</xdr:colOff>
      <xdr:row>63</xdr:row>
      <xdr:rowOff>114300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51566"/>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138430</xdr:rowOff>
    </xdr:from>
    <xdr:to>
      <xdr:col>19</xdr:col>
      <xdr:colOff>184150</xdr:colOff>
      <xdr:row>63</xdr:row>
      <xdr:rowOff>68580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53357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10414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91565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155194</xdr:rowOff>
    </xdr:from>
    <xdr:to>
      <xdr:col>15</xdr:col>
      <xdr:colOff>133350</xdr:colOff>
      <xdr:row>64</xdr:row>
      <xdr:rowOff>85344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70121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5588</xdr:rowOff>
    </xdr:from>
    <xdr:to>
      <xdr:col>11</xdr:col>
      <xdr:colOff>31750</xdr:colOff>
      <xdr:row>64</xdr:row>
      <xdr:rowOff>10414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97838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17526</xdr:rowOff>
    </xdr:from>
    <xdr:to>
      <xdr:col>11</xdr:col>
      <xdr:colOff>82550</xdr:colOff>
      <xdr:row>64</xdr:row>
      <xdr:rowOff>119126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103903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107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152908</xdr:rowOff>
    </xdr:from>
    <xdr:to>
      <xdr:col>23</xdr:col>
      <xdr:colOff>184150</xdr:colOff>
      <xdr:row>63</xdr:row>
      <xdr:rowOff>83058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169435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70866</xdr:rowOff>
    </xdr:from>
    <xdr:to>
      <xdr:col>19</xdr:col>
      <xdr:colOff>184150</xdr:colOff>
      <xdr:row>63</xdr:row>
      <xdr:rowOff>1016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11193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69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131064</xdr:rowOff>
    </xdr:from>
    <xdr:to>
      <xdr:col>11</xdr:col>
      <xdr:colOff>82550</xdr:colOff>
      <xdr:row>64</xdr:row>
      <xdr:rowOff>61214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71391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0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126238</xdr:rowOff>
    </xdr:from>
    <xdr:to>
      <xdr:col>7</xdr:col>
      <xdr:colOff>31750</xdr:colOff>
      <xdr:row>64</xdr:row>
      <xdr:rowOff>56388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66565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人件費・物件費等の合計額の人口１人当たりの金額が平成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年度まで類似団体を上回っていたが、この主な要因は、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町村が合併したため、類似団体に比べて職員数が多く、人件費が多額になっていたことである。平成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年度以降類似団体平均を下回った。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～Ｒ</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）を策定し、さらなる職員数の適正化に努めている。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52533</xdr:rowOff>
    </xdr:from>
    <xdr:to>
      <xdr:col>23</xdr:col>
      <xdr:colOff>133350</xdr:colOff>
      <xdr:row>87</xdr:row>
      <xdr:rowOff>94791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68533"/>
          <a:ext cx="0" cy="1242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66868</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498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94791</xdr:rowOff>
    </xdr:from>
    <xdr:to>
      <xdr:col>24</xdr:col>
      <xdr:colOff>12700</xdr:colOff>
      <xdr:row>87</xdr:row>
      <xdr:rowOff>94791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01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138910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51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52533</xdr:rowOff>
    </xdr:from>
    <xdr:to>
      <xdr:col>24</xdr:col>
      <xdr:colOff>12700</xdr:colOff>
      <xdr:row>80</xdr:row>
      <xdr:rowOff>52533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68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3054</xdr:rowOff>
    </xdr:from>
    <xdr:to>
      <xdr:col>23</xdr:col>
      <xdr:colOff>133350</xdr:colOff>
      <xdr:row>81</xdr:row>
      <xdr:rowOff>53662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90504"/>
          <a:ext cx="838200" cy="5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99240</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9866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127163</xdr:rowOff>
    </xdr:from>
    <xdr:to>
      <xdr:col>23</xdr:col>
      <xdr:colOff>184150</xdr:colOff>
      <xdr:row>82</xdr:row>
      <xdr:rowOff>57313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01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1606</xdr:rowOff>
    </xdr:from>
    <xdr:to>
      <xdr:col>19</xdr:col>
      <xdr:colOff>133350</xdr:colOff>
      <xdr:row>81</xdr:row>
      <xdr:rowOff>3054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89056"/>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81344</xdr:rowOff>
    </xdr:from>
    <xdr:to>
      <xdr:col>19</xdr:col>
      <xdr:colOff>184150</xdr:colOff>
      <xdr:row>82</xdr:row>
      <xdr:rowOff>11494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96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167721</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5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103361</xdr:rowOff>
    </xdr:from>
    <xdr:to>
      <xdr:col>15</xdr:col>
      <xdr:colOff>82550</xdr:colOff>
      <xdr:row>81</xdr:row>
      <xdr:rowOff>1606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19361"/>
          <a:ext cx="889000" cy="6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27025</xdr:rowOff>
    </xdr:from>
    <xdr:to>
      <xdr:col>15</xdr:col>
      <xdr:colOff>133350</xdr:colOff>
      <xdr:row>81</xdr:row>
      <xdr:rowOff>128625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91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113402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0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85510</xdr:rowOff>
    </xdr:from>
    <xdr:to>
      <xdr:col>11</xdr:col>
      <xdr:colOff>31750</xdr:colOff>
      <xdr:row>80</xdr:row>
      <xdr:rowOff>103361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01510"/>
          <a:ext cx="889000" cy="1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119652</xdr:rowOff>
    </xdr:from>
    <xdr:to>
      <xdr:col>11</xdr:col>
      <xdr:colOff>82550</xdr:colOff>
      <xdr:row>81</xdr:row>
      <xdr:rowOff>49802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3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34579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2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118588</xdr:rowOff>
    </xdr:from>
    <xdr:to>
      <xdr:col>7</xdr:col>
      <xdr:colOff>31750</xdr:colOff>
      <xdr:row>81</xdr:row>
      <xdr:rowOff>48738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3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33515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2862</xdr:rowOff>
    </xdr:from>
    <xdr:to>
      <xdr:col>23</xdr:col>
      <xdr:colOff>184150</xdr:colOff>
      <xdr:row>81</xdr:row>
      <xdr:rowOff>104462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9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19389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3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123704</xdr:rowOff>
    </xdr:from>
    <xdr:to>
      <xdr:col>19</xdr:col>
      <xdr:colOff>184150</xdr:colOff>
      <xdr:row>81</xdr:row>
      <xdr:rowOff>53854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64031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608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122256</xdr:rowOff>
    </xdr:from>
    <xdr:to>
      <xdr:col>15</xdr:col>
      <xdr:colOff>133350</xdr:colOff>
      <xdr:row>81</xdr:row>
      <xdr:rowOff>52406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3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62583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60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52561</xdr:rowOff>
    </xdr:from>
    <xdr:to>
      <xdr:col>11</xdr:col>
      <xdr:colOff>82550</xdr:colOff>
      <xdr:row>80</xdr:row>
      <xdr:rowOff>154161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164338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34710</xdr:rowOff>
    </xdr:from>
    <xdr:to>
      <xdr:col>7</xdr:col>
      <xdr:colOff>31750</xdr:colOff>
      <xdr:row>80</xdr:row>
      <xdr:rowOff>136310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5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146487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1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年度は類似団体平均と同様の水準であったが、新規採用職員に占める新卒者の割合が低かったことが主な原因となり、平成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年度から類似団体平均を下回る状況となっている。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24341</xdr:rowOff>
    </xdr:from>
    <xdr:to>
      <xdr:col>81</xdr:col>
      <xdr:colOff>44450</xdr:colOff>
      <xdr:row>89</xdr:row>
      <xdr:rowOff>29634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0341"/>
          <a:ext cx="0" cy="15483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110718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24341</xdr:rowOff>
    </xdr:from>
    <xdr:to>
      <xdr:col>81</xdr:col>
      <xdr:colOff>133350</xdr:colOff>
      <xdr:row>80</xdr:row>
      <xdr:rowOff>24341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0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3175</xdr:rowOff>
    </xdr:from>
    <xdr:to>
      <xdr:col>81</xdr:col>
      <xdr:colOff>44450</xdr:colOff>
      <xdr:row>82</xdr:row>
      <xdr:rowOff>143934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062075"/>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44043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458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143934</xdr:rowOff>
    </xdr:from>
    <xdr:to>
      <xdr:col>77</xdr:col>
      <xdr:colOff>44450</xdr:colOff>
      <xdr:row>82</xdr:row>
      <xdr:rowOff>143934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2028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112184</xdr:rowOff>
    </xdr:from>
    <xdr:to>
      <xdr:col>77</xdr:col>
      <xdr:colOff>95250</xdr:colOff>
      <xdr:row>85</xdr:row>
      <xdr:rowOff>42334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27111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00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33866</xdr:rowOff>
    </xdr:from>
    <xdr:to>
      <xdr:col>72</xdr:col>
      <xdr:colOff>203200</xdr:colOff>
      <xdr:row>82</xdr:row>
      <xdr:rowOff>143934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921316"/>
          <a:ext cx="889000" cy="28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165100</xdr:rowOff>
    </xdr:from>
    <xdr:to>
      <xdr:col>68</xdr:col>
      <xdr:colOff>152400</xdr:colOff>
      <xdr:row>81</xdr:row>
      <xdr:rowOff>33866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38811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31750</xdr:rowOff>
    </xdr:from>
    <xdr:to>
      <xdr:col>68</xdr:col>
      <xdr:colOff>203200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118127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77911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123825</xdr:rowOff>
    </xdr:from>
    <xdr:to>
      <xdr:col>81</xdr:col>
      <xdr:colOff>95250</xdr:colOff>
      <xdr:row>82</xdr:row>
      <xdr:rowOff>53975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0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140352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85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93134</xdr:rowOff>
    </xdr:from>
    <xdr:to>
      <xdr:col>77</xdr:col>
      <xdr:colOff>95250</xdr:colOff>
      <xdr:row>83</xdr:row>
      <xdr:rowOff>23284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33461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20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93134</xdr:rowOff>
    </xdr:from>
    <xdr:to>
      <xdr:col>73</xdr:col>
      <xdr:colOff>44450</xdr:colOff>
      <xdr:row>83</xdr:row>
      <xdr:rowOff>23284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33461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154516</xdr:rowOff>
    </xdr:from>
    <xdr:to>
      <xdr:col>68</xdr:col>
      <xdr:colOff>203200</xdr:colOff>
      <xdr:row>81</xdr:row>
      <xdr:rowOff>84666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94843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639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114300</xdr:rowOff>
    </xdr:from>
    <xdr:to>
      <xdr:col>64</xdr:col>
      <xdr:colOff>152400</xdr:colOff>
      <xdr:row>81</xdr:row>
      <xdr:rowOff>44450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54627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年度からは類似団体の平均を下回っている。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49772</xdr:rowOff>
    </xdr:from>
    <xdr:to>
      <xdr:col>81</xdr:col>
      <xdr:colOff>44450</xdr:colOff>
      <xdr:row>67</xdr:row>
      <xdr:rowOff>43241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65322"/>
          <a:ext cx="0" cy="13650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15318</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2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43241</xdr:rowOff>
    </xdr:from>
    <xdr:to>
      <xdr:col>81</xdr:col>
      <xdr:colOff>133350</xdr:colOff>
      <xdr:row>67</xdr:row>
      <xdr:rowOff>43241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0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136149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8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49772</xdr:rowOff>
    </xdr:from>
    <xdr:to>
      <xdr:col>81</xdr:col>
      <xdr:colOff>133350</xdr:colOff>
      <xdr:row>59</xdr:row>
      <xdr:rowOff>49772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65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56183</xdr:rowOff>
    </xdr:from>
    <xdr:to>
      <xdr:col>81</xdr:col>
      <xdr:colOff>44450</xdr:colOff>
      <xdr:row>61</xdr:row>
      <xdr:rowOff>65375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514633"/>
          <a:ext cx="8382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1347</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31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29270</xdr:rowOff>
    </xdr:from>
    <xdr:to>
      <xdr:col>81</xdr:col>
      <xdr:colOff>95250</xdr:colOff>
      <xdr:row>62</xdr:row>
      <xdr:rowOff>130870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41245</xdr:rowOff>
    </xdr:from>
    <xdr:to>
      <xdr:col>77</xdr:col>
      <xdr:colOff>44450</xdr:colOff>
      <xdr:row>61</xdr:row>
      <xdr:rowOff>65375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9969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162802</xdr:rowOff>
    </xdr:from>
    <xdr:to>
      <xdr:col>77</xdr:col>
      <xdr:colOff>95250</xdr:colOff>
      <xdr:row>62</xdr:row>
      <xdr:rowOff>92952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77729</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07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2177</xdr:rowOff>
    </xdr:from>
    <xdr:to>
      <xdr:col>72</xdr:col>
      <xdr:colOff>203200</xdr:colOff>
      <xdr:row>61</xdr:row>
      <xdr:rowOff>41245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60627"/>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115691</xdr:rowOff>
    </xdr:from>
    <xdr:to>
      <xdr:col>73</xdr:col>
      <xdr:colOff>44450</xdr:colOff>
      <xdr:row>62</xdr:row>
      <xdr:rowOff>45841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30618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166733</xdr:rowOff>
    </xdr:from>
    <xdr:to>
      <xdr:col>68</xdr:col>
      <xdr:colOff>152400</xdr:colOff>
      <xdr:row>61</xdr:row>
      <xdr:rowOff>2177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5373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24916</xdr:rowOff>
    </xdr:from>
    <xdr:to>
      <xdr:col>68</xdr:col>
      <xdr:colOff>203200</xdr:colOff>
      <xdr:row>61</xdr:row>
      <xdr:rowOff>126516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111293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6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72226</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5383</xdr:rowOff>
    </xdr:from>
    <xdr:to>
      <xdr:col>81</xdr:col>
      <xdr:colOff>95250</xdr:colOff>
      <xdr:row>61</xdr:row>
      <xdr:rowOff>106983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6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21910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08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14575</xdr:rowOff>
    </xdr:from>
    <xdr:to>
      <xdr:col>77</xdr:col>
      <xdr:colOff>95250</xdr:colOff>
      <xdr:row>61</xdr:row>
      <xdr:rowOff>116175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126352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4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161895</xdr:rowOff>
    </xdr:from>
    <xdr:to>
      <xdr:col>73</xdr:col>
      <xdr:colOff>44450</xdr:colOff>
      <xdr:row>61</xdr:row>
      <xdr:rowOff>92045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102222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1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122827</xdr:rowOff>
    </xdr:from>
    <xdr:to>
      <xdr:col>68</xdr:col>
      <xdr:colOff>203200</xdr:colOff>
      <xdr:row>61</xdr:row>
      <xdr:rowOff>52977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63154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115933</xdr:rowOff>
    </xdr:from>
    <xdr:to>
      <xdr:col>64</xdr:col>
      <xdr:colOff>152400</xdr:colOff>
      <xdr:row>61</xdr:row>
      <xdr:rowOff>46083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56260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7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年度から取り組んだ行財政改革の中で、地方債の新規発行の抑制を行ってきたことにより、平成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年度において類似団体平均を下回ったが、</a:t>
          </a:r>
          <a:r>
            <a:rPr kumimoji="1" lang="ja-JP" altLang="ja-JP" sz="1100" baseline="0">
              <a:solidFill>
                <a:schemeClr val="dk1"/>
              </a:solidFill>
              <a:effectLst/>
              <a:latin typeface="+mn-lt"/>
              <a:ea typeface="+mn-ea"/>
              <a:cs typeface="+mn-cs"/>
            </a:rPr>
            <a:t>平成</a:t>
          </a:r>
          <a:r>
            <a:rPr kumimoji="1" lang="en-US" altLang="ja-JP" sz="1100" baseline="0">
              <a:solidFill>
                <a:schemeClr val="dk1"/>
              </a:solidFill>
              <a:effectLst/>
              <a:latin typeface="+mn-lt"/>
              <a:ea typeface="+mn-ea"/>
              <a:cs typeface="+mn-cs"/>
            </a:rPr>
            <a:t>24</a:t>
          </a:r>
          <a:r>
            <a:rPr kumimoji="1" lang="ja-JP" altLang="ja-JP" sz="1100" baseline="0">
              <a:solidFill>
                <a:schemeClr val="dk1"/>
              </a:solidFill>
              <a:effectLst/>
              <a:latin typeface="+mn-lt"/>
              <a:ea typeface="+mn-ea"/>
              <a:cs typeface="+mn-cs"/>
            </a:rPr>
            <a:t>年度以降は</a:t>
          </a:r>
          <a:r>
            <a:rPr kumimoji="1" lang="ja-JP" altLang="ja-JP" sz="1100">
              <a:solidFill>
                <a:schemeClr val="dk1"/>
              </a:solidFill>
              <a:effectLst/>
              <a:latin typeface="+mn-lt"/>
              <a:ea typeface="+mn-ea"/>
              <a:cs typeface="+mn-cs"/>
            </a:rPr>
            <a:t>類似団体平均を上回っている。平成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普通交付税の減額の影響はあったものの、合併前に旧町村において借り入れた既発債の償還が終了したことにより比率は改善し、類似団体並みとなっている。今後は、公共施設等総合管理計画に基づく長寿命化、耐震化、除却事業といった新たな財政需要により公債費の伸び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44</xdr:row>
      <xdr:rowOff>84667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20883"/>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56744</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84667</xdr:rowOff>
    </xdr:from>
    <xdr:to>
      <xdr:col>81</xdr:col>
      <xdr:colOff>133350</xdr:colOff>
      <xdr:row>44</xdr:row>
      <xdr:rowOff>84667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33161</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86435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101899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5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33161</xdr:rowOff>
    </xdr:from>
    <xdr:to>
      <xdr:col>77</xdr:col>
      <xdr:colOff>44450</xdr:colOff>
      <xdr:row>40</xdr:row>
      <xdr:rowOff>33161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891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143228</xdr:rowOff>
    </xdr:from>
    <xdr:to>
      <xdr:col>77</xdr:col>
      <xdr:colOff>95250</xdr:colOff>
      <xdr:row>41</xdr:row>
      <xdr:rowOff>73378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08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33161</xdr:rowOff>
    </xdr:from>
    <xdr:to>
      <xdr:col>72</xdr:col>
      <xdr:colOff>203200</xdr:colOff>
      <xdr:row>40</xdr:row>
      <xdr:rowOff>33161</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891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143228</xdr:rowOff>
    </xdr:from>
    <xdr:to>
      <xdr:col>73</xdr:col>
      <xdr:colOff>44450</xdr:colOff>
      <xdr:row>41</xdr:row>
      <xdr:rowOff>73378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58155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33161</xdr:rowOff>
    </xdr:from>
    <xdr:to>
      <xdr:col>68</xdr:col>
      <xdr:colOff>152400</xdr:colOff>
      <xdr:row>40</xdr:row>
      <xdr:rowOff>59972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8911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62795</xdr:rowOff>
    </xdr:from>
    <xdr:to>
      <xdr:col>68</xdr:col>
      <xdr:colOff>203200</xdr:colOff>
      <xdr:row>40</xdr:row>
      <xdr:rowOff>164395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149172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49389</xdr:rowOff>
    </xdr:from>
    <xdr:to>
      <xdr:col>64</xdr:col>
      <xdr:colOff>152400</xdr:colOff>
      <xdr:row>40</xdr:row>
      <xdr:rowOff>150989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135766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153811</xdr:rowOff>
    </xdr:from>
    <xdr:to>
      <xdr:col>77</xdr:col>
      <xdr:colOff>95250</xdr:colOff>
      <xdr:row>40</xdr:row>
      <xdr:rowOff>83961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153811</xdr:rowOff>
    </xdr:from>
    <xdr:to>
      <xdr:col>73</xdr:col>
      <xdr:colOff>44450</xdr:colOff>
      <xdr:row>40</xdr:row>
      <xdr:rowOff>83961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94138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153811</xdr:rowOff>
    </xdr:from>
    <xdr:to>
      <xdr:col>68</xdr:col>
      <xdr:colOff>203200</xdr:colOff>
      <xdr:row>40</xdr:row>
      <xdr:rowOff>83961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9172</xdr:rowOff>
    </xdr:from>
    <xdr:to>
      <xdr:col>64</xdr:col>
      <xdr:colOff>152400</xdr:colOff>
      <xdr:row>40</xdr:row>
      <xdr:rowOff>110772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120949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年度から類似団体平均を下回っており、平成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た。主な要因としては、公営企業債の地方債残高の減、職員数の減少による退職手当負担見込額の減、並びに財政調整基金等積立てによる充当可能基金の増があげられる。また、地方債の発行額の制限や繰上償還により一般会計の地方債残高も減少している。</a:t>
          </a:r>
          <a:endParaRPr lang="ja-JP" altLang="ja-JP" sz="1400">
            <a:effectLst/>
          </a:endParaRPr>
        </a:p>
        <a:p>
          <a:r>
            <a:rPr kumimoji="1" lang="ja-JP" altLang="ja-JP" sz="1100">
              <a:solidFill>
                <a:schemeClr val="dk1"/>
              </a:solidFill>
              <a:effectLst/>
              <a:latin typeface="+mn-lt"/>
              <a:ea typeface="+mn-ea"/>
              <a:cs typeface="+mn-cs"/>
            </a:rPr>
            <a:t>　令和元年度からは、普通交付税の一本算定に対応するため、財政調整基金の取り崩しを行っており 比率の上昇が見込まれる。今後も実施事業の適正化を図り、財政の健全化に努める。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124319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5255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96396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6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124319</xdr:rowOff>
    </xdr:from>
    <xdr:to>
      <xdr:col>81</xdr:col>
      <xdr:colOff>133350</xdr:colOff>
      <xdr:row>22</xdr:row>
      <xdr:rowOff>124319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9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162295</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3911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18768</xdr:rowOff>
    </xdr:from>
    <xdr:to>
      <xdr:col>81</xdr:col>
      <xdr:colOff>95250</xdr:colOff>
      <xdr:row>14</xdr:row>
      <xdr:rowOff>120368</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16228</xdr:rowOff>
    </xdr:from>
    <xdr:to>
      <xdr:col>77</xdr:col>
      <xdr:colOff>95250</xdr:colOff>
      <xdr:row>15</xdr:row>
      <xdr:rowOff>117828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128005</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356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11007</xdr:rowOff>
    </xdr:from>
    <xdr:to>
      <xdr:col>73</xdr:col>
      <xdr:colOff>44450</xdr:colOff>
      <xdr:row>16</xdr:row>
      <xdr:rowOff>112607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122784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13547</xdr:rowOff>
    </xdr:from>
    <xdr:to>
      <xdr:col>64</xdr:col>
      <xdr:colOff>152400</xdr:colOff>
      <xdr:row>15</xdr:row>
      <xdr:rowOff>115147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125324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54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14,554
14,353
159.56
14,403,450
13,435,971
725,621
6,587,366
11,044,445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年度から行っている行財政改革の中で、職員の定員管理計画を策定しており、計画に沿った定員管理を進めたことにより、類似団体平均並みの水準を保っている。令和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R3</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を策定し、引き続き職員数の適正化に努めている。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40</xdr:row>
      <xdr:rowOff>35560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8772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62992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39133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1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67056</xdr:rowOff>
    </xdr:from>
    <xdr:to>
      <xdr:col>24</xdr:col>
      <xdr:colOff>76200</xdr:colOff>
      <xdr:row>36</xdr:row>
      <xdr:rowOff>168656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62992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30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30480</xdr:rowOff>
    </xdr:from>
    <xdr:to>
      <xdr:col>20</xdr:col>
      <xdr:colOff>38100</xdr:colOff>
      <xdr:row>36</xdr:row>
      <xdr:rowOff>132080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116857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76708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351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103632</xdr:rowOff>
    </xdr:from>
    <xdr:to>
      <xdr:col>15</xdr:col>
      <xdr:colOff>149225</xdr:colOff>
      <xdr:row>37</xdr:row>
      <xdr:rowOff>33782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18559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67564</xdr:rowOff>
    </xdr:from>
    <xdr:to>
      <xdr:col>11</xdr:col>
      <xdr:colOff>9525</xdr:colOff>
      <xdr:row>36</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397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71628</xdr:rowOff>
    </xdr:from>
    <xdr:to>
      <xdr:col>11</xdr:col>
      <xdr:colOff>60325</xdr:colOff>
      <xdr:row>37</xdr:row>
      <xdr:rowOff>1778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158005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57912</xdr:rowOff>
    </xdr:from>
    <xdr:to>
      <xdr:col>6</xdr:col>
      <xdr:colOff>171450</xdr:colOff>
      <xdr:row>36</xdr:row>
      <xdr:rowOff>159512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144289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xdr:rowOff>
    </xdr:from>
    <xdr:to>
      <xdr:col>24</xdr:col>
      <xdr:colOff>76200</xdr:colOff>
      <xdr:row>36</xdr:row>
      <xdr:rowOff>113792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28719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xdr:rowOff>
    </xdr:from>
    <xdr:to>
      <xdr:col>15</xdr:col>
      <xdr:colOff>149225</xdr:colOff>
      <xdr:row>36</xdr:row>
      <xdr:rowOff>113792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123969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25908</xdr:rowOff>
    </xdr:from>
    <xdr:to>
      <xdr:col>11</xdr:col>
      <xdr:colOff>60325</xdr:colOff>
      <xdr:row>36</xdr:row>
      <xdr:rowOff>127508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137685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xdr:rowOff>
    </xdr:from>
    <xdr:to>
      <xdr:col>6</xdr:col>
      <xdr:colOff>171450</xdr:colOff>
      <xdr:row>36</xdr:row>
      <xdr:rowOff>118364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128541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すると、物件費に係る経常収支比率は下回っている。要因としては、行財政改革プランに沿った一般事務経費の見直しがあげられる。今後は、民間と競合する事務事業や高度な専門知識の活用により効率化が図られる業務については、費用対効果を勘案しながら民間委託を推進することとしており、物件費の増加が見込まれ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22</xdr:row>
      <xdr:rowOff>94343</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66420</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3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94343</xdr:rowOff>
    </xdr:from>
    <xdr:to>
      <xdr:col>82</xdr:col>
      <xdr:colOff>196850</xdr:colOff>
      <xdr:row>22</xdr:row>
      <xdr:rowOff>94343</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6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151493</xdr:rowOff>
    </xdr:from>
    <xdr:to>
      <xdr:col>82</xdr:col>
      <xdr:colOff>107950</xdr:colOff>
      <xdr:row>16</xdr:row>
      <xdr:rowOff>45357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232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2013</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6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151493</xdr:rowOff>
    </xdr:from>
    <xdr:to>
      <xdr:col>78</xdr:col>
      <xdr:colOff>69850</xdr:colOff>
      <xdr:row>16</xdr:row>
      <xdr:rowOff>1814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232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136071</xdr:rowOff>
    </xdr:from>
    <xdr:to>
      <xdr:col>78</xdr:col>
      <xdr:colOff>120650</xdr:colOff>
      <xdr:row>17</xdr:row>
      <xdr:rowOff>66221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50998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65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1814</xdr:rowOff>
    </xdr:from>
    <xdr:to>
      <xdr:col>73</xdr:col>
      <xdr:colOff>180975</xdr:colOff>
      <xdr:row>16</xdr:row>
      <xdr:rowOff>67129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7450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8164</xdr:rowOff>
    </xdr:from>
    <xdr:to>
      <xdr:col>74</xdr:col>
      <xdr:colOff>31750</xdr:colOff>
      <xdr:row>17</xdr:row>
      <xdr:rowOff>109764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94541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67129</xdr:rowOff>
    </xdr:from>
    <xdr:to>
      <xdr:col>69</xdr:col>
      <xdr:colOff>92075</xdr:colOff>
      <xdr:row>16</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103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54429</xdr:rowOff>
    </xdr:from>
    <xdr:to>
      <xdr:col>69</xdr:col>
      <xdr:colOff>142875</xdr:colOff>
      <xdr:row>18</xdr:row>
      <xdr:rowOff>156029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14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140805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22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43543</xdr:rowOff>
    </xdr:from>
    <xdr:to>
      <xdr:col>65</xdr:col>
      <xdr:colOff>53975</xdr:colOff>
      <xdr:row>18</xdr:row>
      <xdr:rowOff>145143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2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129920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21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166007</xdr:rowOff>
    </xdr:from>
    <xdr:to>
      <xdr:col>82</xdr:col>
      <xdr:colOff>158750</xdr:colOff>
      <xdr:row>16</xdr:row>
      <xdr:rowOff>96157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11084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100693</xdr:rowOff>
    </xdr:from>
    <xdr:to>
      <xdr:col>78</xdr:col>
      <xdr:colOff>120650</xdr:colOff>
      <xdr:row>16</xdr:row>
      <xdr:rowOff>30843</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41020</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4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122464</xdr:rowOff>
    </xdr:from>
    <xdr:to>
      <xdr:col>74</xdr:col>
      <xdr:colOff>31750</xdr:colOff>
      <xdr:row>16</xdr:row>
      <xdr:rowOff>52614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16329</xdr:rowOff>
    </xdr:from>
    <xdr:to>
      <xdr:col>69</xdr:col>
      <xdr:colOff>142875</xdr:colOff>
      <xdr:row>16</xdr:row>
      <xdr:rowOff>117929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128106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2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を大きく上回っている。これは他団体にはない救護施設「しらがね寮」（生活保護施設）があることや、保育園、認定こども園等の施設数が、他団体に比べ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年度から民営化したが、今後も社会保障費の自然増に対応しながら行財政改革プランに沿って扶助費全体についての抑制に努めていく。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88900</xdr:rowOff>
    </xdr:from>
    <xdr:to>
      <xdr:col>24</xdr:col>
      <xdr:colOff>25400</xdr:colOff>
      <xdr:row>60</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575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29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31750</xdr:rowOff>
    </xdr:from>
    <xdr:to>
      <xdr:col>24</xdr:col>
      <xdr:colOff>114300</xdr:colOff>
      <xdr:row>60</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318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3827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1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88900</xdr:rowOff>
    </xdr:from>
    <xdr:to>
      <xdr:col>24</xdr:col>
      <xdr:colOff>114300</xdr:colOff>
      <xdr:row>53</xdr:row>
      <xdr:rowOff>88900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88900</xdr:rowOff>
    </xdr:from>
    <xdr:to>
      <xdr:col>24</xdr:col>
      <xdr:colOff>25400</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33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168927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27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10071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0</xdr:rowOff>
    </xdr:from>
    <xdr:to>
      <xdr:col>20</xdr:col>
      <xdr:colOff>38100</xdr:colOff>
      <xdr:row>56</xdr:row>
      <xdr:rowOff>101600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31750</xdr:rowOff>
    </xdr:from>
    <xdr:to>
      <xdr:col>15</xdr:col>
      <xdr:colOff>98425</xdr:colOff>
      <xdr:row>59</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1473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38100</xdr:rowOff>
    </xdr:from>
    <xdr:to>
      <xdr:col>15</xdr:col>
      <xdr:colOff>149225</xdr:colOff>
      <xdr:row>56</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165100</xdr:rowOff>
    </xdr:from>
    <xdr:to>
      <xdr:col>11</xdr:col>
      <xdr:colOff>9525</xdr:colOff>
      <xdr:row>60</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280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152400</xdr:rowOff>
    </xdr:from>
    <xdr:to>
      <xdr:col>11</xdr:col>
      <xdr:colOff>60325</xdr:colOff>
      <xdr:row>57</xdr:row>
      <xdr:rowOff>82550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92727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111777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38100</xdr:rowOff>
    </xdr:from>
    <xdr:to>
      <xdr:col>24</xdr:col>
      <xdr:colOff>76200</xdr:colOff>
      <xdr:row>58</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10177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114300</xdr:rowOff>
    </xdr:from>
    <xdr:to>
      <xdr:col>11</xdr:col>
      <xdr:colOff>60325</xdr:colOff>
      <xdr:row>60</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0</xdr:rowOff>
    </xdr:from>
    <xdr:to>
      <xdr:col>6</xdr:col>
      <xdr:colOff>171450</xdr:colOff>
      <xdr:row>60</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86377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令和元年</a:t>
          </a:r>
          <a:r>
            <a:rPr kumimoji="1" lang="ja-JP" altLang="ja-JP" sz="1100">
              <a:solidFill>
                <a:schemeClr val="dk1"/>
              </a:solidFill>
              <a:effectLst/>
              <a:latin typeface="+mn-lt"/>
              <a:ea typeface="+mn-ea"/>
              <a:cs typeface="+mn-cs"/>
            </a:rPr>
            <a:t>年度以降は類似団体平均を下回って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類似団体平均を下回っている要因としては、下水道事業が法適用企業への移行したためである。今後は、下水道事業等の公営企業会計への公債費に対する繰出金が増加する見込みであるため、独立採算の原則に立ち返った使用料の見直しも含め、健全化・適正化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60</xdr:row>
      <xdr:rowOff>114300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86377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114300</xdr:rowOff>
    </xdr:from>
    <xdr:to>
      <xdr:col>82</xdr:col>
      <xdr:colOff>196850</xdr:colOff>
      <xdr:row>60</xdr:row>
      <xdr:rowOff>114300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0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120650</xdr:rowOff>
    </xdr:from>
    <xdr:to>
      <xdr:col>82</xdr:col>
      <xdr:colOff>107950</xdr:colOff>
      <xdr:row>54</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207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120650</xdr:rowOff>
    </xdr:from>
    <xdr:to>
      <xdr:col>82</xdr:col>
      <xdr:colOff>158750</xdr:colOff>
      <xdr:row>56</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120650</xdr:rowOff>
    </xdr:from>
    <xdr:to>
      <xdr:col>78</xdr:col>
      <xdr:colOff>69850</xdr:colOff>
      <xdr:row>54</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2075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95250</xdr:rowOff>
    </xdr:from>
    <xdr:to>
      <xdr:col>78</xdr:col>
      <xdr:colOff>120650</xdr:colOff>
      <xdr:row>56</xdr:row>
      <xdr:rowOff>25400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114300</xdr:rowOff>
    </xdr:from>
    <xdr:to>
      <xdr:col>73</xdr:col>
      <xdr:colOff>180975</xdr:colOff>
      <xdr:row>58</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372600"/>
          <a:ext cx="889000" cy="59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12700</xdr:rowOff>
    </xdr:from>
    <xdr:to>
      <xdr:col>74</xdr:col>
      <xdr:colOff>31750</xdr:colOff>
      <xdr:row>56</xdr:row>
      <xdr:rowOff>114300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58</xdr:row>
      <xdr:rowOff>25400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867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127000</xdr:rowOff>
    </xdr:from>
    <xdr:to>
      <xdr:col>65</xdr:col>
      <xdr:colOff>53975</xdr:colOff>
      <xdr:row>57</xdr:row>
      <xdr:rowOff>57150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67327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146050</xdr:rowOff>
    </xdr:from>
    <xdr:to>
      <xdr:col>82</xdr:col>
      <xdr:colOff>158750</xdr:colOff>
      <xdr:row>54</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162577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69850</xdr:rowOff>
    </xdr:from>
    <xdr:to>
      <xdr:col>78</xdr:col>
      <xdr:colOff>120650</xdr:colOff>
      <xdr:row>54</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15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92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63500</xdr:rowOff>
    </xdr:from>
    <xdr:to>
      <xdr:col>74</xdr:col>
      <xdr:colOff>31750</xdr:colOff>
      <xdr:row>54</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3827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146050</xdr:rowOff>
    </xdr:from>
    <xdr:to>
      <xdr:col>69</xdr:col>
      <xdr:colOff>142875</xdr:colOff>
      <xdr:row>58</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44450</xdr:rowOff>
    </xdr:from>
    <xdr:to>
      <xdr:col>65</xdr:col>
      <xdr:colOff>53975</xdr:colOff>
      <xdr:row>57</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類似団体平均と比較すると、補助費等に係る経常収支比率は上回っている。これは、下水道事業が法適用になったことによる補助金の増加が要因とみられる。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今後は一部事務組合への負担金の増加が見込まれるため、引き続き補助金の見直し等を行い、補助費全体について適正な水準を保っていく。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12700</xdr:rowOff>
    </xdr:from>
    <xdr:to>
      <xdr:col>82</xdr:col>
      <xdr:colOff>107950</xdr:colOff>
      <xdr:row>40</xdr:row>
      <xdr:rowOff>69850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670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41927</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69850</xdr:rowOff>
    </xdr:from>
    <xdr:to>
      <xdr:col>82</xdr:col>
      <xdr:colOff>196850</xdr:colOff>
      <xdr:row>40</xdr:row>
      <xdr:rowOff>69850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92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99077</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12700</xdr:rowOff>
    </xdr:from>
    <xdr:to>
      <xdr:col>82</xdr:col>
      <xdr:colOff>196850</xdr:colOff>
      <xdr:row>33</xdr:row>
      <xdr:rowOff>12700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670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86995</xdr:rowOff>
    </xdr:from>
    <xdr:to>
      <xdr:col>82</xdr:col>
      <xdr:colOff>107950</xdr:colOff>
      <xdr:row>36</xdr:row>
      <xdr:rowOff>121285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625919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24147</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024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86995</xdr:rowOff>
    </xdr:from>
    <xdr:to>
      <xdr:col>78</xdr:col>
      <xdr:colOff>69850</xdr:colOff>
      <xdr:row>36</xdr:row>
      <xdr:rowOff>161290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4782800" y="625919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167640</xdr:rowOff>
    </xdr:from>
    <xdr:to>
      <xdr:col>78</xdr:col>
      <xdr:colOff>120650</xdr:colOff>
      <xdr:row>36</xdr:row>
      <xdr:rowOff>97790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107967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5937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xdr:rowOff>
    </xdr:from>
    <xdr:to>
      <xdr:col>73</xdr:col>
      <xdr:colOff>180975</xdr:colOff>
      <xdr:row>36</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600202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161925</xdr:rowOff>
    </xdr:from>
    <xdr:to>
      <xdr:col>74</xdr:col>
      <xdr:colOff>31750</xdr:colOff>
      <xdr:row>36</xdr:row>
      <xdr:rowOff>92075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102252</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593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xdr:rowOff>
    </xdr:from>
    <xdr:to>
      <xdr:col>69</xdr:col>
      <xdr:colOff>92075</xdr:colOff>
      <xdr:row>35</xdr:row>
      <xdr:rowOff>1270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004800" y="600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24765</xdr:rowOff>
    </xdr:from>
    <xdr:to>
      <xdr:col>69</xdr:col>
      <xdr:colOff>142875</xdr:colOff>
      <xdr:row>35</xdr:row>
      <xdr:rowOff>126365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02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111142</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30480</xdr:rowOff>
    </xdr:from>
    <xdr:to>
      <xdr:col>65</xdr:col>
      <xdr:colOff>53975</xdr:colOff>
      <xdr:row>35</xdr:row>
      <xdr:rowOff>132080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116857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70485</xdr:rowOff>
    </xdr:from>
    <xdr:to>
      <xdr:col>82</xdr:col>
      <xdr:colOff>158750</xdr:colOff>
      <xdr:row>37</xdr:row>
      <xdr:rowOff>635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42562</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21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36195</xdr:rowOff>
    </xdr:from>
    <xdr:to>
      <xdr:col>78</xdr:col>
      <xdr:colOff>120650</xdr:colOff>
      <xdr:row>36</xdr:row>
      <xdr:rowOff>137795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122572</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294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110490</xdr:rowOff>
    </xdr:from>
    <xdr:to>
      <xdr:col>74</xdr:col>
      <xdr:colOff>31750</xdr:colOff>
      <xdr:row>37</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25417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121920</xdr:rowOff>
    </xdr:from>
    <xdr:to>
      <xdr:col>69</xdr:col>
      <xdr:colOff>142875</xdr:colOff>
      <xdr:row>35</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62247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121920</xdr:rowOff>
    </xdr:from>
    <xdr:to>
      <xdr:col>65</xdr:col>
      <xdr:colOff>53975</xdr:colOff>
      <xdr:row>35</xdr:row>
      <xdr:rowOff>52070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62247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普通交付税の一本算定に向けた段階的削減が進むなか、毎年度の借入額を償還額以下に抑制する取り組みにより、類似団体の平均並みとすることができた。今後は、公共施設等総合総合管理計画に基づく整理統合事業や長寿命化への取り組み</a:t>
          </a:r>
          <a:r>
            <a:rPr kumimoji="1" lang="ja-JP" altLang="en-US" sz="1100">
              <a:solidFill>
                <a:schemeClr val="dk1"/>
              </a:solidFill>
              <a:effectLst/>
              <a:latin typeface="+mn-lt"/>
              <a:ea typeface="+mn-ea"/>
              <a:cs typeface="+mn-cs"/>
            </a:rPr>
            <a:t>、大型事業</a:t>
          </a:r>
          <a:r>
            <a:rPr kumimoji="1" lang="ja-JP" altLang="ja-JP" sz="1100">
              <a:solidFill>
                <a:schemeClr val="dk1"/>
              </a:solidFill>
              <a:effectLst/>
              <a:latin typeface="+mn-lt"/>
              <a:ea typeface="+mn-ea"/>
              <a:cs typeface="+mn-cs"/>
            </a:rPr>
            <a:t>により、地方債の借入額が大きく伸びることが想定され、厳しい財政運営となることが予想される。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81280</xdr:rowOff>
    </xdr:from>
    <xdr:to>
      <xdr:col>24</xdr:col>
      <xdr:colOff>25400</xdr:colOff>
      <xdr:row>80</xdr:row>
      <xdr:rowOff>167005</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9713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139082</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85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167005</xdr:rowOff>
    </xdr:from>
    <xdr:to>
      <xdr:col>24</xdr:col>
      <xdr:colOff>114300</xdr:colOff>
      <xdr:row>80</xdr:row>
      <xdr:rowOff>167005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883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167657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34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81280</xdr:rowOff>
    </xdr:from>
    <xdr:to>
      <xdr:col>24</xdr:col>
      <xdr:colOff>114300</xdr:colOff>
      <xdr:row>73</xdr:row>
      <xdr:rowOff>81280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9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98425</xdr:rowOff>
    </xdr:from>
    <xdr:to>
      <xdr:col>24</xdr:col>
      <xdr:colOff>25400</xdr:colOff>
      <xdr:row>76</xdr:row>
      <xdr:rowOff>98425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3128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35577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894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19050</xdr:rowOff>
    </xdr:from>
    <xdr:to>
      <xdr:col>24</xdr:col>
      <xdr:colOff>76200</xdr:colOff>
      <xdr:row>76</xdr:row>
      <xdr:rowOff>120650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98425</xdr:rowOff>
    </xdr:from>
    <xdr:to>
      <xdr:col>19</xdr:col>
      <xdr:colOff>187325</xdr:colOff>
      <xdr:row>76</xdr:row>
      <xdr:rowOff>104139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1286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161925</xdr:rowOff>
    </xdr:from>
    <xdr:to>
      <xdr:col>20</xdr:col>
      <xdr:colOff>38100</xdr:colOff>
      <xdr:row>76</xdr:row>
      <xdr:rowOff>92075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102252</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789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104139</xdr:rowOff>
    </xdr:from>
    <xdr:to>
      <xdr:col>15</xdr:col>
      <xdr:colOff>98425</xdr:colOff>
      <xdr:row>76</xdr:row>
      <xdr:rowOff>155575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1343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155575</xdr:rowOff>
    </xdr:from>
    <xdr:to>
      <xdr:col>11</xdr:col>
      <xdr:colOff>9525</xdr:colOff>
      <xdr:row>77</xdr:row>
      <xdr:rowOff>6986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857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59055</xdr:rowOff>
    </xdr:from>
    <xdr:to>
      <xdr:col>11</xdr:col>
      <xdr:colOff>60325</xdr:colOff>
      <xdr:row>76</xdr:row>
      <xdr:rowOff>160655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170832</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5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27957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47625</xdr:rowOff>
    </xdr:from>
    <xdr:to>
      <xdr:col>24</xdr:col>
      <xdr:colOff>76200</xdr:colOff>
      <xdr:row>76</xdr:row>
      <xdr:rowOff>149225</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19702</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04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47625</xdr:rowOff>
    </xdr:from>
    <xdr:to>
      <xdr:col>20</xdr:col>
      <xdr:colOff>38100</xdr:colOff>
      <xdr:row>76</xdr:row>
      <xdr:rowOff>149225</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134002</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164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53339</xdr:rowOff>
    </xdr:from>
    <xdr:to>
      <xdr:col>15</xdr:col>
      <xdr:colOff>149225</xdr:colOff>
      <xdr:row>76</xdr:row>
      <xdr:rowOff>154939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104775</xdr:rowOff>
    </xdr:from>
    <xdr:to>
      <xdr:col>11</xdr:col>
      <xdr:colOff>60325</xdr:colOff>
      <xdr:row>77</xdr:row>
      <xdr:rowOff>34925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19702</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22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127636</xdr:rowOff>
    </xdr:from>
    <xdr:to>
      <xdr:col>6</xdr:col>
      <xdr:colOff>171450</xdr:colOff>
      <xdr:row>77</xdr:row>
      <xdr:rowOff>57786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42563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4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以降は類似団体平均を下回っている。今後も事務事業の見直しをさらに進めるとともに、事務事業の優先度を厳しく点検し、優先度の低い事務事業について計画的に廃止・縮小を進め、経常経費の削減を図る。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81280</xdr:rowOff>
    </xdr:from>
    <xdr:to>
      <xdr:col>82</xdr:col>
      <xdr:colOff>107950</xdr:colOff>
      <xdr:row>80</xdr:row>
      <xdr:rowOff>43180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59713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15257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43180</xdr:rowOff>
    </xdr:from>
    <xdr:to>
      <xdr:col>82</xdr:col>
      <xdr:colOff>196850</xdr:colOff>
      <xdr:row>80</xdr:row>
      <xdr:rowOff>43180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167657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34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81280</xdr:rowOff>
    </xdr:from>
    <xdr:to>
      <xdr:col>82</xdr:col>
      <xdr:colOff>196850</xdr:colOff>
      <xdr:row>73</xdr:row>
      <xdr:rowOff>81280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59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111761</xdr:rowOff>
    </xdr:from>
    <xdr:to>
      <xdr:col>82</xdr:col>
      <xdr:colOff>107950</xdr:colOff>
      <xdr:row>77</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41961"/>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17797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19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45720</xdr:rowOff>
    </xdr:from>
    <xdr:to>
      <xdr:col>82</xdr:col>
      <xdr:colOff>158750</xdr:colOff>
      <xdr:row>77</xdr:row>
      <xdr:rowOff>147320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111761</xdr:rowOff>
    </xdr:from>
    <xdr:to>
      <xdr:col>78</xdr:col>
      <xdr:colOff>69850</xdr:colOff>
      <xdr:row>77</xdr:row>
      <xdr:rowOff>66039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141961"/>
          <a:ext cx="8890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152400</xdr:rowOff>
    </xdr:from>
    <xdr:to>
      <xdr:col>78</xdr:col>
      <xdr:colOff>120650</xdr:colOff>
      <xdr:row>77</xdr:row>
      <xdr:rowOff>82550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67327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26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66039</xdr:rowOff>
    </xdr:from>
    <xdr:to>
      <xdr:col>73</xdr:col>
      <xdr:colOff>180975</xdr:colOff>
      <xdr:row>77</xdr:row>
      <xdr:rowOff>85089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2676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87630</xdr:rowOff>
    </xdr:from>
    <xdr:to>
      <xdr:col>74</xdr:col>
      <xdr:colOff>31750</xdr:colOff>
      <xdr:row>78</xdr:row>
      <xdr:rowOff>17780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66039</xdr:rowOff>
    </xdr:from>
    <xdr:to>
      <xdr:col>69</xdr:col>
      <xdr:colOff>92075</xdr:colOff>
      <xdr:row>77</xdr:row>
      <xdr:rowOff>85089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004800" y="132676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110489</xdr:rowOff>
    </xdr:from>
    <xdr:to>
      <xdr:col>69</xdr:col>
      <xdr:colOff>142875</xdr:colOff>
      <xdr:row>78</xdr:row>
      <xdr:rowOff>40639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25416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95250</xdr:rowOff>
    </xdr:from>
    <xdr:to>
      <xdr:col>65</xdr:col>
      <xdr:colOff>53975</xdr:colOff>
      <xdr:row>78</xdr:row>
      <xdr:rowOff>25400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142257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0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60961</xdr:rowOff>
    </xdr:from>
    <xdr:to>
      <xdr:col>78</xdr:col>
      <xdr:colOff>120650</xdr:colOff>
      <xdr:row>76</xdr:row>
      <xdr:rowOff>162561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1287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15239</xdr:rowOff>
    </xdr:from>
    <xdr:to>
      <xdr:col>74</xdr:col>
      <xdr:colOff>31750</xdr:colOff>
      <xdr:row>77</xdr:row>
      <xdr:rowOff>116839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127016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34289</xdr:rowOff>
    </xdr:from>
    <xdr:to>
      <xdr:col>69</xdr:col>
      <xdr:colOff>142875</xdr:colOff>
      <xdr:row>77</xdr:row>
      <xdr:rowOff>135889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146066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15239</xdr:rowOff>
    </xdr:from>
    <xdr:to>
      <xdr:col>65</xdr:col>
      <xdr:colOff>53975</xdr:colOff>
      <xdr:row>77</xdr:row>
      <xdr:rowOff>116839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127016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126521</xdr:rowOff>
    </xdr:from>
    <xdr:to>
      <xdr:col>29</xdr:col>
      <xdr:colOff>127000</xdr:colOff>
      <xdr:row>20</xdr:row>
      <xdr:rowOff>132573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60096"/>
          <a:ext cx="0" cy="15491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104650</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81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132573</xdr:rowOff>
    </xdr:from>
    <xdr:to>
      <xdr:col>30</xdr:col>
      <xdr:colOff>25400</xdr:colOff>
      <xdr:row>20</xdr:row>
      <xdr:rowOff>132573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91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41448</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03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126521</xdr:rowOff>
    </xdr:from>
    <xdr:to>
      <xdr:col>30</xdr:col>
      <xdr:colOff>25400</xdr:colOff>
      <xdr:row>11</xdr:row>
      <xdr:rowOff>126521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600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91752</xdr:rowOff>
    </xdr:from>
    <xdr:to>
      <xdr:col>29</xdr:col>
      <xdr:colOff>127000</xdr:colOff>
      <xdr:row>18</xdr:row>
      <xdr:rowOff>105348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5003800" y="3225477"/>
          <a:ext cx="647700" cy="13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22460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13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5933</xdr:rowOff>
    </xdr:from>
    <xdr:to>
      <xdr:col>29</xdr:col>
      <xdr:colOff>177800</xdr:colOff>
      <xdr:row>17</xdr:row>
      <xdr:rowOff>107533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68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91752</xdr:rowOff>
    </xdr:from>
    <xdr:to>
      <xdr:col>26</xdr:col>
      <xdr:colOff>50800</xdr:colOff>
      <xdr:row>18</xdr:row>
      <xdr:rowOff>151885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25477"/>
          <a:ext cx="698500" cy="60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48659</xdr:rowOff>
    </xdr:from>
    <xdr:to>
      <xdr:col>26</xdr:col>
      <xdr:colOff>101600</xdr:colOff>
      <xdr:row>17</xdr:row>
      <xdr:rowOff>150259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10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160436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79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151885</xdr:rowOff>
    </xdr:from>
    <xdr:to>
      <xdr:col>22</xdr:col>
      <xdr:colOff>114300</xdr:colOff>
      <xdr:row>18</xdr:row>
      <xdr:rowOff>160375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5610"/>
          <a:ext cx="698500" cy="8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122747</xdr:rowOff>
    </xdr:from>
    <xdr:to>
      <xdr:col>22</xdr:col>
      <xdr:colOff>165100</xdr:colOff>
      <xdr:row>18</xdr:row>
      <xdr:rowOff>52897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50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63074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160375</xdr:rowOff>
    </xdr:from>
    <xdr:to>
      <xdr:col>18</xdr:col>
      <xdr:colOff>177800</xdr:colOff>
      <xdr:row>19</xdr:row>
      <xdr:rowOff>27886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94100"/>
          <a:ext cx="698500" cy="38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81578</xdr:rowOff>
    </xdr:from>
    <xdr:to>
      <xdr:col>19</xdr:col>
      <xdr:colOff>38100</xdr:colOff>
      <xdr:row>19</xdr:row>
      <xdr:rowOff>11728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215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21905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84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129006</xdr:rowOff>
    </xdr:from>
    <xdr:to>
      <xdr:col>15</xdr:col>
      <xdr:colOff>101600</xdr:colOff>
      <xdr:row>19</xdr:row>
      <xdr:rowOff>59156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62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69334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3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54548</xdr:rowOff>
    </xdr:from>
    <xdr:to>
      <xdr:col>29</xdr:col>
      <xdr:colOff>177800</xdr:colOff>
      <xdr:row>18</xdr:row>
      <xdr:rowOff>156148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88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26625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0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40952</xdr:rowOff>
    </xdr:from>
    <xdr:to>
      <xdr:col>26</xdr:col>
      <xdr:colOff>101600</xdr:colOff>
      <xdr:row>18</xdr:row>
      <xdr:rowOff>142552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74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127329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61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101085</xdr:rowOff>
    </xdr:from>
    <xdr:to>
      <xdr:col>22</xdr:col>
      <xdr:colOff>165100</xdr:colOff>
      <xdr:row>19</xdr:row>
      <xdr:rowOff>31235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4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16012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1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109576</xdr:rowOff>
    </xdr:from>
    <xdr:to>
      <xdr:col>19</xdr:col>
      <xdr:colOff>38100</xdr:colOff>
      <xdr:row>19</xdr:row>
      <xdr:rowOff>39725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4330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24502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2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148536</xdr:rowOff>
    </xdr:from>
    <xdr:to>
      <xdr:col>15</xdr:col>
      <xdr:colOff>101600</xdr:colOff>
      <xdr:row>19</xdr:row>
      <xdr:rowOff>78686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82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63463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6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227908</xdr:rowOff>
    </xdr:from>
    <xdr:to>
      <xdr:col>29</xdr:col>
      <xdr:colOff>127000</xdr:colOff>
      <xdr:row>37</xdr:row>
      <xdr:rowOff>192780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152458"/>
          <a:ext cx="0" cy="11650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164857</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192780</xdr:rowOff>
    </xdr:from>
    <xdr:to>
      <xdr:col>30</xdr:col>
      <xdr:colOff>25400</xdr:colOff>
      <xdr:row>37</xdr:row>
      <xdr:rowOff>192780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3174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142835</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9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227908</xdr:rowOff>
    </xdr:from>
    <xdr:to>
      <xdr:col>30</xdr:col>
      <xdr:colOff>25400</xdr:colOff>
      <xdr:row>33</xdr:row>
      <xdr:rowOff>227908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1524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5328</xdr:rowOff>
    </xdr:from>
    <xdr:to>
      <xdr:col>29</xdr:col>
      <xdr:colOff>127000</xdr:colOff>
      <xdr:row>36</xdr:row>
      <xdr:rowOff>47104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958578"/>
          <a:ext cx="647700" cy="41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36186</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191109</xdr:rowOff>
    </xdr:from>
    <xdr:to>
      <xdr:col>29</xdr:col>
      <xdr:colOff>177800</xdr:colOff>
      <xdr:row>35</xdr:row>
      <xdr:rowOff>292709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4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5328</xdr:rowOff>
    </xdr:from>
    <xdr:to>
      <xdr:col>26</xdr:col>
      <xdr:colOff>50800</xdr:colOff>
      <xdr:row>36</xdr:row>
      <xdr:rowOff>70517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958578"/>
          <a:ext cx="698500" cy="65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213551</xdr:rowOff>
    </xdr:from>
    <xdr:to>
      <xdr:col>26</xdr:col>
      <xdr:colOff>101600</xdr:colOff>
      <xdr:row>35</xdr:row>
      <xdr:rowOff>315151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8239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325328</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92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60725</xdr:rowOff>
    </xdr:from>
    <xdr:to>
      <xdr:col>22</xdr:col>
      <xdr:colOff>114300</xdr:colOff>
      <xdr:row>36</xdr:row>
      <xdr:rowOff>70517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013975"/>
          <a:ext cx="698500" cy="9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247269</xdr:rowOff>
    </xdr:from>
    <xdr:to>
      <xdr:col>22</xdr:col>
      <xdr:colOff>165100</xdr:colOff>
      <xdr:row>36</xdr:row>
      <xdr:rowOff>5969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57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16146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62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60725</xdr:rowOff>
    </xdr:from>
    <xdr:to>
      <xdr:col>18</xdr:col>
      <xdr:colOff>177800</xdr:colOff>
      <xdr:row>36</xdr:row>
      <xdr:rowOff>76460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013975"/>
          <a:ext cx="698500" cy="15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333432</xdr:rowOff>
    </xdr:from>
    <xdr:to>
      <xdr:col>19</xdr:col>
      <xdr:colOff>38100</xdr:colOff>
      <xdr:row>36</xdr:row>
      <xdr:rowOff>92132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943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102309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71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13773</xdr:rowOff>
    </xdr:from>
    <xdr:to>
      <xdr:col>15</xdr:col>
      <xdr:colOff>101600</xdr:colOff>
      <xdr:row>36</xdr:row>
      <xdr:rowOff>115373</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967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125550</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73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339204</xdr:rowOff>
    </xdr:from>
    <xdr:to>
      <xdr:col>29</xdr:col>
      <xdr:colOff>177800</xdr:colOff>
      <xdr:row>36</xdr:row>
      <xdr:rowOff>97904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949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311281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2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297428</xdr:rowOff>
    </xdr:from>
    <xdr:to>
      <xdr:col>26</xdr:col>
      <xdr:colOff>101600</xdr:colOff>
      <xdr:row>36</xdr:row>
      <xdr:rowOff>56128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07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40905</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94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19717</xdr:rowOff>
    </xdr:from>
    <xdr:to>
      <xdr:col>22</xdr:col>
      <xdr:colOff>165100</xdr:colOff>
      <xdr:row>36</xdr:row>
      <xdr:rowOff>121317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72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106094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59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9925</xdr:rowOff>
    </xdr:from>
    <xdr:to>
      <xdr:col>19</xdr:col>
      <xdr:colOff>38100</xdr:colOff>
      <xdr:row>36</xdr:row>
      <xdr:rowOff>111525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63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96302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4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25660</xdr:rowOff>
    </xdr:from>
    <xdr:to>
      <xdr:col>15</xdr:col>
      <xdr:colOff>101600</xdr:colOff>
      <xdr:row>36</xdr:row>
      <xdr:rowOff>127260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78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112037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6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14,554
14,353
159.56
14,403,450
13,435,971
725,621
6,587,366
11,044,445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45314</xdr:rowOff>
    </xdr:from>
    <xdr:to>
      <xdr:col>24</xdr:col>
      <xdr:colOff>62865</xdr:colOff>
      <xdr:row>38</xdr:row>
      <xdr:rowOff>51308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88814"/>
          <a:ext cx="1270" cy="1377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55135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51308</xdr:rowOff>
    </xdr:from>
    <xdr:to>
      <xdr:col>24</xdr:col>
      <xdr:colOff>152400</xdr:colOff>
      <xdr:row>38</xdr:row>
      <xdr:rowOff>51308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6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163441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64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45314</xdr:rowOff>
    </xdr:from>
    <xdr:to>
      <xdr:col>24</xdr:col>
      <xdr:colOff>152400</xdr:colOff>
      <xdr:row>30</xdr:row>
      <xdr:rowOff>45314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88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152</xdr:rowOff>
    </xdr:from>
    <xdr:to>
      <xdr:col>24</xdr:col>
      <xdr:colOff>63500</xdr:colOff>
      <xdr:row>35</xdr:row>
      <xdr:rowOff>36550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000902"/>
          <a:ext cx="838200" cy="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88739</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46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65862</xdr:rowOff>
    </xdr:from>
    <xdr:to>
      <xdr:col>24</xdr:col>
      <xdr:colOff>114300</xdr:colOff>
      <xdr:row>34</xdr:row>
      <xdr:rowOff>167462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95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xdr:rowOff>
    </xdr:from>
    <xdr:to>
      <xdr:col>19</xdr:col>
      <xdr:colOff>177800</xdr:colOff>
      <xdr:row>35</xdr:row>
      <xdr:rowOff>92482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00902"/>
          <a:ext cx="889000" cy="9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107099</xdr:rowOff>
    </xdr:from>
    <xdr:to>
      <xdr:col>20</xdr:col>
      <xdr:colOff>38100</xdr:colOff>
      <xdr:row>35</xdr:row>
      <xdr:rowOff>37249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3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53776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11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92482</xdr:rowOff>
    </xdr:from>
    <xdr:to>
      <xdr:col>15</xdr:col>
      <xdr:colOff>50800</xdr:colOff>
      <xdr:row>35</xdr:row>
      <xdr:rowOff>107493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93232"/>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4470</xdr:rowOff>
    </xdr:from>
    <xdr:to>
      <xdr:col>15</xdr:col>
      <xdr:colOff>101600</xdr:colOff>
      <xdr:row>35</xdr:row>
      <xdr:rowOff>106070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122597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8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107493</xdr:rowOff>
    </xdr:from>
    <xdr:to>
      <xdr:col>10</xdr:col>
      <xdr:colOff>114300</xdr:colOff>
      <xdr:row>35</xdr:row>
      <xdr:rowOff>143954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08243"/>
          <a:ext cx="8890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55956</xdr:rowOff>
    </xdr:from>
    <xdr:to>
      <xdr:col>10</xdr:col>
      <xdr:colOff>165100</xdr:colOff>
      <xdr:row>36</xdr:row>
      <xdr:rowOff>157556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2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148683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108471</xdr:rowOff>
    </xdr:from>
    <xdr:to>
      <xdr:col>6</xdr:col>
      <xdr:colOff>38100</xdr:colOff>
      <xdr:row>37</xdr:row>
      <xdr:rowOff>38621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80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29748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7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157200</xdr:rowOff>
    </xdr:from>
    <xdr:to>
      <xdr:col>24</xdr:col>
      <xdr:colOff>114300</xdr:colOff>
      <xdr:row>35</xdr:row>
      <xdr:rowOff>87350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135627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6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120802</xdr:rowOff>
    </xdr:from>
    <xdr:to>
      <xdr:col>20</xdr:col>
      <xdr:colOff>38100</xdr:colOff>
      <xdr:row>35</xdr:row>
      <xdr:rowOff>50952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42079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4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41682</xdr:rowOff>
    </xdr:from>
    <xdr:to>
      <xdr:col>15</xdr:col>
      <xdr:colOff>101600</xdr:colOff>
      <xdr:row>35</xdr:row>
      <xdr:rowOff>143282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4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134409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3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56693</xdr:rowOff>
    </xdr:from>
    <xdr:to>
      <xdr:col>10</xdr:col>
      <xdr:colOff>165100</xdr:colOff>
      <xdr:row>35</xdr:row>
      <xdr:rowOff>158293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5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3370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3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93154</xdr:rowOff>
    </xdr:from>
    <xdr:to>
      <xdr:col>6</xdr:col>
      <xdr:colOff>38100</xdr:colOff>
      <xdr:row>36</xdr:row>
      <xdr:rowOff>23304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39831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69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125288</xdr:rowOff>
    </xdr:from>
    <xdr:to>
      <xdr:col>24</xdr:col>
      <xdr:colOff>62865</xdr:colOff>
      <xdr:row>58</xdr:row>
      <xdr:rowOff>28101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7788"/>
          <a:ext cx="1270" cy="1274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31928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7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28101</xdr:rowOff>
    </xdr:from>
    <xdr:to>
      <xdr:col>24</xdr:col>
      <xdr:colOff>152400</xdr:colOff>
      <xdr:row>58</xdr:row>
      <xdr:rowOff>28101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71965</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7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125288</xdr:rowOff>
    </xdr:from>
    <xdr:to>
      <xdr:col>24</xdr:col>
      <xdr:colOff>152400</xdr:colOff>
      <xdr:row>50</xdr:row>
      <xdr:rowOff>125288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7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80473</xdr:rowOff>
    </xdr:from>
    <xdr:to>
      <xdr:col>24</xdr:col>
      <xdr:colOff>63500</xdr:colOff>
      <xdr:row>57</xdr:row>
      <xdr:rowOff>146999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53123"/>
          <a:ext cx="838200" cy="6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108172</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379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85295</xdr:rowOff>
    </xdr:from>
    <xdr:to>
      <xdr:col>24</xdr:col>
      <xdr:colOff>114300</xdr:colOff>
      <xdr:row>57</xdr:row>
      <xdr:rowOff>15445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8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131219</xdr:rowOff>
    </xdr:from>
    <xdr:to>
      <xdr:col>19</xdr:col>
      <xdr:colOff>177800</xdr:colOff>
      <xdr:row>57</xdr:row>
      <xdr:rowOff>146999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903869"/>
          <a:ext cx="889000" cy="1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133748</xdr:rowOff>
    </xdr:from>
    <xdr:to>
      <xdr:col>20</xdr:col>
      <xdr:colOff>38100</xdr:colOff>
      <xdr:row>57</xdr:row>
      <xdr:rowOff>63898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734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80425</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51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131219</xdr:rowOff>
    </xdr:from>
    <xdr:to>
      <xdr:col>15</xdr:col>
      <xdr:colOff>50800</xdr:colOff>
      <xdr:row>58</xdr:row>
      <xdr:rowOff>45102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903869"/>
          <a:ext cx="889000" cy="8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9804</xdr:rowOff>
    </xdr:from>
    <xdr:to>
      <xdr:col>15</xdr:col>
      <xdr:colOff>101600</xdr:colOff>
      <xdr:row>57</xdr:row>
      <xdr:rowOff>111404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8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127931</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557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45102</xdr:rowOff>
    </xdr:from>
    <xdr:to>
      <xdr:col>10</xdr:col>
      <xdr:colOff>114300</xdr:colOff>
      <xdr:row>58</xdr:row>
      <xdr:rowOff>62240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989202"/>
          <a:ext cx="889000" cy="1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51426</xdr:rowOff>
    </xdr:from>
    <xdr:to>
      <xdr:col>10</xdr:col>
      <xdr:colOff>165100</xdr:colOff>
      <xdr:row>57</xdr:row>
      <xdr:rowOff>153026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82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169553</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959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40492</xdr:rowOff>
    </xdr:from>
    <xdr:to>
      <xdr:col>6</xdr:col>
      <xdr:colOff>38100</xdr:colOff>
      <xdr:row>57</xdr:row>
      <xdr:rowOff>142092</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81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158619</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58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29673</xdr:rowOff>
    </xdr:from>
    <xdr:to>
      <xdr:col>24</xdr:col>
      <xdr:colOff>114300</xdr:colOff>
      <xdr:row>57</xdr:row>
      <xdr:rowOff>131273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8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116050</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1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96199</xdr:rowOff>
    </xdr:from>
    <xdr:to>
      <xdr:col>20</xdr:col>
      <xdr:colOff>38100</xdr:colOff>
      <xdr:row>58</xdr:row>
      <xdr:rowOff>26349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6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17476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96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80419</xdr:rowOff>
    </xdr:from>
    <xdr:to>
      <xdr:col>15</xdr:col>
      <xdr:colOff>101600</xdr:colOff>
      <xdr:row>58</xdr:row>
      <xdr:rowOff>10569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85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1696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94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165752</xdr:rowOff>
    </xdr:from>
    <xdr:to>
      <xdr:col>10</xdr:col>
      <xdr:colOff>165100</xdr:colOff>
      <xdr:row>58</xdr:row>
      <xdr:rowOff>95902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3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87029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3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11440</xdr:rowOff>
    </xdr:from>
    <xdr:to>
      <xdr:col>6</xdr:col>
      <xdr:colOff>38100</xdr:colOff>
      <xdr:row>58</xdr:row>
      <xdr:rowOff>113040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5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104167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4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2731</xdr:rowOff>
    </xdr:from>
    <xdr:to>
      <xdr:col>24</xdr:col>
      <xdr:colOff>62865</xdr:colOff>
      <xdr:row>78</xdr:row>
      <xdr:rowOff>160198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75681"/>
          <a:ext cx="1270" cy="135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164025</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3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160198</xdr:rowOff>
    </xdr:from>
    <xdr:to>
      <xdr:col>24</xdr:col>
      <xdr:colOff>152400</xdr:colOff>
      <xdr:row>78</xdr:row>
      <xdr:rowOff>160198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33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120858</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5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2731</xdr:rowOff>
    </xdr:from>
    <xdr:to>
      <xdr:col>24</xdr:col>
      <xdr:colOff>152400</xdr:colOff>
      <xdr:row>71</xdr:row>
      <xdr:rowOff>2731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75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38506</xdr:rowOff>
    </xdr:from>
    <xdr:to>
      <xdr:col>24</xdr:col>
      <xdr:colOff>63500</xdr:colOff>
      <xdr:row>77</xdr:row>
      <xdr:rowOff>102857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240156"/>
          <a:ext cx="838200" cy="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130370</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2817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107493</xdr:rowOff>
    </xdr:from>
    <xdr:to>
      <xdr:col>24</xdr:col>
      <xdr:colOff>114300</xdr:colOff>
      <xdr:row>76</xdr:row>
      <xdr:rowOff>37643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296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102857</xdr:rowOff>
    </xdr:from>
    <xdr:to>
      <xdr:col>19</xdr:col>
      <xdr:colOff>177800</xdr:colOff>
      <xdr:row>77</xdr:row>
      <xdr:rowOff>104724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304507"/>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145402</xdr:rowOff>
    </xdr:from>
    <xdr:to>
      <xdr:col>20</xdr:col>
      <xdr:colOff>38100</xdr:colOff>
      <xdr:row>76</xdr:row>
      <xdr:rowOff>75552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04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92079</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277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104724</xdr:rowOff>
    </xdr:from>
    <xdr:to>
      <xdr:col>15</xdr:col>
      <xdr:colOff>50800</xdr:colOff>
      <xdr:row>77</xdr:row>
      <xdr:rowOff>161341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306374"/>
          <a:ext cx="889000" cy="5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72326</xdr:rowOff>
    </xdr:from>
    <xdr:to>
      <xdr:col>15</xdr:col>
      <xdr:colOff>101600</xdr:colOff>
      <xdr:row>77</xdr:row>
      <xdr:rowOff>2476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1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19004</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287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161341</xdr:rowOff>
    </xdr:from>
    <xdr:to>
      <xdr:col>10</xdr:col>
      <xdr:colOff>114300</xdr:colOff>
      <xdr:row>77</xdr:row>
      <xdr:rowOff>170790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362991"/>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166281</xdr:rowOff>
    </xdr:from>
    <xdr:to>
      <xdr:col>6</xdr:col>
      <xdr:colOff>38100</xdr:colOff>
      <xdr:row>77</xdr:row>
      <xdr:rowOff>96431</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112958</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97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159156</xdr:rowOff>
    </xdr:from>
    <xdr:to>
      <xdr:col>24</xdr:col>
      <xdr:colOff>114300</xdr:colOff>
      <xdr:row>77</xdr:row>
      <xdr:rowOff>89306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18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137583</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67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52057</xdr:rowOff>
    </xdr:from>
    <xdr:to>
      <xdr:col>20</xdr:col>
      <xdr:colOff>38100</xdr:colOff>
      <xdr:row>77</xdr:row>
      <xdr:rowOff>153657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25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144784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34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53924</xdr:rowOff>
    </xdr:from>
    <xdr:to>
      <xdr:col>15</xdr:col>
      <xdr:colOff>101600</xdr:colOff>
      <xdr:row>77</xdr:row>
      <xdr:rowOff>155524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146651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34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110541</xdr:rowOff>
    </xdr:from>
    <xdr:to>
      <xdr:col>10</xdr:col>
      <xdr:colOff>165100</xdr:colOff>
      <xdr:row>78</xdr:row>
      <xdr:rowOff>40691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1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31818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0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119990</xdr:rowOff>
    </xdr:from>
    <xdr:to>
      <xdr:col>6</xdr:col>
      <xdr:colOff>38100</xdr:colOff>
      <xdr:row>78</xdr:row>
      <xdr:rowOff>50140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41267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41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152997</xdr:rowOff>
    </xdr:from>
    <xdr:to>
      <xdr:col>24</xdr:col>
      <xdr:colOff>62865</xdr:colOff>
      <xdr:row>98</xdr:row>
      <xdr:rowOff>1727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12047"/>
          <a:ext cx="1270" cy="139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5554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0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1727</xdr:rowOff>
    </xdr:from>
    <xdr:to>
      <xdr:col>24</xdr:col>
      <xdr:colOff>152400</xdr:colOff>
      <xdr:row>98</xdr:row>
      <xdr:rowOff>1727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03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99674</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87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152997</xdr:rowOff>
    </xdr:from>
    <xdr:to>
      <xdr:col>24</xdr:col>
      <xdr:colOff>152400</xdr:colOff>
      <xdr:row>89</xdr:row>
      <xdr:rowOff>152997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12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171386</xdr:rowOff>
    </xdr:from>
    <xdr:to>
      <xdr:col>24</xdr:col>
      <xdr:colOff>63500</xdr:colOff>
      <xdr:row>91</xdr:row>
      <xdr:rowOff>55804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5430436"/>
          <a:ext cx="838200" cy="2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14343</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130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35916</xdr:rowOff>
    </xdr:from>
    <xdr:to>
      <xdr:col>24</xdr:col>
      <xdr:colOff>114300</xdr:colOff>
      <xdr:row>94</xdr:row>
      <xdr:rowOff>137516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15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89</xdr:row>
      <xdr:rowOff>171386</xdr:rowOff>
    </xdr:from>
    <xdr:to>
      <xdr:col>19</xdr:col>
      <xdr:colOff>177800</xdr:colOff>
      <xdr:row>91</xdr:row>
      <xdr:rowOff>155854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5430436"/>
          <a:ext cx="889000" cy="32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77699</xdr:rowOff>
    </xdr:from>
    <xdr:to>
      <xdr:col>20</xdr:col>
      <xdr:colOff>38100</xdr:colOff>
      <xdr:row>94</xdr:row>
      <xdr:rowOff>7849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0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170426</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11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128029</xdr:rowOff>
    </xdr:from>
    <xdr:to>
      <xdr:col>15</xdr:col>
      <xdr:colOff>50800</xdr:colOff>
      <xdr:row>91</xdr:row>
      <xdr:rowOff>155854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5729979"/>
          <a:ext cx="889000" cy="2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29845</xdr:rowOff>
    </xdr:from>
    <xdr:to>
      <xdr:col>15</xdr:col>
      <xdr:colOff>101600</xdr:colOff>
      <xdr:row>95</xdr:row>
      <xdr:rowOff>131445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1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122572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1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128029</xdr:rowOff>
    </xdr:from>
    <xdr:to>
      <xdr:col>10</xdr:col>
      <xdr:colOff>114300</xdr:colOff>
      <xdr:row>92</xdr:row>
      <xdr:rowOff>4217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5729979"/>
          <a:ext cx="889000" cy="4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39891</xdr:rowOff>
    </xdr:from>
    <xdr:to>
      <xdr:col>10</xdr:col>
      <xdr:colOff>165100</xdr:colOff>
      <xdr:row>95</xdr:row>
      <xdr:rowOff>141491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32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132618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42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103366</xdr:rowOff>
    </xdr:from>
    <xdr:to>
      <xdr:col>6</xdr:col>
      <xdr:colOff>38100</xdr:colOff>
      <xdr:row>96</xdr:row>
      <xdr:rowOff>33516</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3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24643</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8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5004</xdr:rowOff>
    </xdr:from>
    <xdr:to>
      <xdr:col>24</xdr:col>
      <xdr:colOff>114300</xdr:colOff>
      <xdr:row>91</xdr:row>
      <xdr:rowOff>106604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60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27881</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458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89</xdr:row>
      <xdr:rowOff>120586</xdr:rowOff>
    </xdr:from>
    <xdr:to>
      <xdr:col>20</xdr:col>
      <xdr:colOff>38100</xdr:colOff>
      <xdr:row>90</xdr:row>
      <xdr:rowOff>50736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53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88</xdr:row>
      <xdr:rowOff>67263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154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105054</xdr:rowOff>
    </xdr:from>
    <xdr:to>
      <xdr:col>15</xdr:col>
      <xdr:colOff>101600</xdr:colOff>
      <xdr:row>92</xdr:row>
      <xdr:rowOff>35204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570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51731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482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77229</xdr:rowOff>
    </xdr:from>
    <xdr:to>
      <xdr:col>10</xdr:col>
      <xdr:colOff>165100</xdr:colOff>
      <xdr:row>92</xdr:row>
      <xdr:rowOff>7379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6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23906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454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124867</xdr:rowOff>
    </xdr:from>
    <xdr:to>
      <xdr:col>6</xdr:col>
      <xdr:colOff>38100</xdr:colOff>
      <xdr:row>92</xdr:row>
      <xdr:rowOff>55017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572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71544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5502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166944</xdr:rowOff>
    </xdr:from>
    <xdr:to>
      <xdr:col>54</xdr:col>
      <xdr:colOff>189865</xdr:colOff>
      <xdr:row>36</xdr:row>
      <xdr:rowOff>142942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10444"/>
          <a:ext cx="1270" cy="100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146769</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31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142942</xdr:rowOff>
    </xdr:from>
    <xdr:to>
      <xdr:col>55</xdr:col>
      <xdr:colOff>88900</xdr:colOff>
      <xdr:row>36</xdr:row>
      <xdr:rowOff>142942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31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113621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8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166944</xdr:rowOff>
    </xdr:from>
    <xdr:to>
      <xdr:col>55</xdr:col>
      <xdr:colOff>88900</xdr:colOff>
      <xdr:row>30</xdr:row>
      <xdr:rowOff>166944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10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83217</xdr:rowOff>
    </xdr:from>
    <xdr:to>
      <xdr:col>55</xdr:col>
      <xdr:colOff>0</xdr:colOff>
      <xdr:row>35</xdr:row>
      <xdr:rowOff>1292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912517"/>
          <a:ext cx="838200" cy="8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43142</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7009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20265</xdr:rowOff>
    </xdr:from>
    <xdr:to>
      <xdr:col>55</xdr:col>
      <xdr:colOff>50800</xdr:colOff>
      <xdr:row>34</xdr:row>
      <xdr:rowOff>121865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584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27270</xdr:rowOff>
    </xdr:from>
    <xdr:to>
      <xdr:col>50</xdr:col>
      <xdr:colOff>114300</xdr:colOff>
      <xdr:row>35</xdr:row>
      <xdr:rowOff>1292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513670"/>
          <a:ext cx="889000" cy="48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77173</xdr:rowOff>
    </xdr:from>
    <xdr:to>
      <xdr:col>50</xdr:col>
      <xdr:colOff>165100</xdr:colOff>
      <xdr:row>35</xdr:row>
      <xdr:rowOff>7323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06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23850</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68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27270</xdr:rowOff>
    </xdr:from>
    <xdr:to>
      <xdr:col>45</xdr:col>
      <xdr:colOff>177800</xdr:colOff>
      <xdr:row>36</xdr:row>
      <xdr:rowOff>88910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513670"/>
          <a:ext cx="889000" cy="747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31</xdr:row>
      <xdr:rowOff>162244</xdr:rowOff>
    </xdr:from>
    <xdr:to>
      <xdr:col>46</xdr:col>
      <xdr:colOff>38100</xdr:colOff>
      <xdr:row>32</xdr:row>
      <xdr:rowOff>92394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547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83521</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5569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24120</xdr:rowOff>
    </xdr:from>
    <xdr:to>
      <xdr:col>41</xdr:col>
      <xdr:colOff>50800</xdr:colOff>
      <xdr:row>36</xdr:row>
      <xdr:rowOff>88910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96320"/>
          <a:ext cx="889000" cy="6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150896</xdr:rowOff>
    </xdr:from>
    <xdr:to>
      <xdr:col>41</xdr:col>
      <xdr:colOff>101600</xdr:colOff>
      <xdr:row>36</xdr:row>
      <xdr:rowOff>81046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15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97573</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592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139786</xdr:rowOff>
    </xdr:from>
    <xdr:to>
      <xdr:col>36</xdr:col>
      <xdr:colOff>165100</xdr:colOff>
      <xdr:row>36</xdr:row>
      <xdr:rowOff>69936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86463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1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32417</xdr:rowOff>
    </xdr:from>
    <xdr:to>
      <xdr:col>55</xdr:col>
      <xdr:colOff>50800</xdr:colOff>
      <xdr:row>34</xdr:row>
      <xdr:rowOff>134017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86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10844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840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121942</xdr:rowOff>
    </xdr:from>
    <xdr:to>
      <xdr:col>50</xdr:col>
      <xdr:colOff>165100</xdr:colOff>
      <xdr:row>35</xdr:row>
      <xdr:rowOff>52092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5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43219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4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147920</xdr:rowOff>
    </xdr:from>
    <xdr:to>
      <xdr:col>46</xdr:col>
      <xdr:colOff>38100</xdr:colOff>
      <xdr:row>32</xdr:row>
      <xdr:rowOff>78070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4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94597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23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38110</xdr:rowOff>
    </xdr:from>
    <xdr:to>
      <xdr:col>41</xdr:col>
      <xdr:colOff>101600</xdr:colOff>
      <xdr:row>36</xdr:row>
      <xdr:rowOff>139710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1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130837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30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144770</xdr:rowOff>
    </xdr:from>
    <xdr:to>
      <xdr:col>36</xdr:col>
      <xdr:colOff>165100</xdr:colOff>
      <xdr:row>36</xdr:row>
      <xdr:rowOff>74920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4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66047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3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128606</xdr:rowOff>
    </xdr:from>
    <xdr:to>
      <xdr:col>54</xdr:col>
      <xdr:colOff>189865</xdr:colOff>
      <xdr:row>59</xdr:row>
      <xdr:rowOff>11077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529656"/>
          <a:ext cx="1270" cy="1596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14904</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3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11077</xdr:rowOff>
    </xdr:from>
    <xdr:to>
      <xdr:col>55</xdr:col>
      <xdr:colOff>88900</xdr:colOff>
      <xdr:row>59</xdr:row>
      <xdr:rowOff>11077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26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75283</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30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128606</xdr:rowOff>
    </xdr:from>
    <xdr:to>
      <xdr:col>55</xdr:col>
      <xdr:colOff>88900</xdr:colOff>
      <xdr:row>49</xdr:row>
      <xdr:rowOff>128606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52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78223</xdr:rowOff>
    </xdr:from>
    <xdr:to>
      <xdr:col>55</xdr:col>
      <xdr:colOff>0</xdr:colOff>
      <xdr:row>58</xdr:row>
      <xdr:rowOff>60967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679423"/>
          <a:ext cx="838200" cy="32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135434</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66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157007</xdr:rowOff>
    </xdr:from>
    <xdr:to>
      <xdr:col>55</xdr:col>
      <xdr:colOff>50800</xdr:colOff>
      <xdr:row>57</xdr:row>
      <xdr:rowOff>87157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83576</xdr:rowOff>
    </xdr:from>
    <xdr:to>
      <xdr:col>50</xdr:col>
      <xdr:colOff>114300</xdr:colOff>
      <xdr:row>58</xdr:row>
      <xdr:rowOff>60967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856226"/>
          <a:ext cx="889000" cy="14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15941</xdr:rowOff>
    </xdr:from>
    <xdr:to>
      <xdr:col>50</xdr:col>
      <xdr:colOff>165100</xdr:colOff>
      <xdr:row>57</xdr:row>
      <xdr:rowOff>117541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134068</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77276</xdr:rowOff>
    </xdr:from>
    <xdr:to>
      <xdr:col>45</xdr:col>
      <xdr:colOff>177800</xdr:colOff>
      <xdr:row>57</xdr:row>
      <xdr:rowOff>83576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849926"/>
          <a:ext cx="889000" cy="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169556</xdr:rowOff>
    </xdr:from>
    <xdr:to>
      <xdr:col>46</xdr:col>
      <xdr:colOff>38100</xdr:colOff>
      <xdr:row>57</xdr:row>
      <xdr:rowOff>99706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116233</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46951</xdr:rowOff>
    </xdr:from>
    <xdr:to>
      <xdr:col>41</xdr:col>
      <xdr:colOff>50800</xdr:colOff>
      <xdr:row>57</xdr:row>
      <xdr:rowOff>77276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819601"/>
          <a:ext cx="889000" cy="3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20820</xdr:rowOff>
    </xdr:from>
    <xdr:to>
      <xdr:col>41</xdr:col>
      <xdr:colOff>101600</xdr:colOff>
      <xdr:row>57</xdr:row>
      <xdr:rowOff>122420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79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138947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568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69283</xdr:rowOff>
    </xdr:from>
    <xdr:to>
      <xdr:col>36</xdr:col>
      <xdr:colOff>165100</xdr:colOff>
      <xdr:row>57</xdr:row>
      <xdr:rowOff>170883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84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162010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93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27423</xdr:rowOff>
    </xdr:from>
    <xdr:to>
      <xdr:col>55</xdr:col>
      <xdr:colOff>50800</xdr:colOff>
      <xdr:row>56</xdr:row>
      <xdr:rowOff>129023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62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50300</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48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10167</xdr:rowOff>
    </xdr:from>
    <xdr:to>
      <xdr:col>50</xdr:col>
      <xdr:colOff>165100</xdr:colOff>
      <xdr:row>58</xdr:row>
      <xdr:rowOff>111767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102894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32776</xdr:rowOff>
    </xdr:from>
    <xdr:to>
      <xdr:col>46</xdr:col>
      <xdr:colOff>38100</xdr:colOff>
      <xdr:row>57</xdr:row>
      <xdr:rowOff>134376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0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125503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89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26476</xdr:rowOff>
    </xdr:from>
    <xdr:to>
      <xdr:col>41</xdr:col>
      <xdr:colOff>101600</xdr:colOff>
      <xdr:row>57</xdr:row>
      <xdr:rowOff>128076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79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119203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89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167601</xdr:rowOff>
    </xdr:from>
    <xdr:to>
      <xdr:col>36</xdr:col>
      <xdr:colOff>165100</xdr:colOff>
      <xdr:row>57</xdr:row>
      <xdr:rowOff>97751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114278</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54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122007</xdr:rowOff>
    </xdr:from>
    <xdr:to>
      <xdr:col>54</xdr:col>
      <xdr:colOff>189865</xdr:colOff>
      <xdr:row>78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123507"/>
          <a:ext cx="1270" cy="127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68684</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98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122007</xdr:rowOff>
    </xdr:from>
    <xdr:to>
      <xdr:col>55</xdr:col>
      <xdr:colOff>88900</xdr:colOff>
      <xdr:row>70</xdr:row>
      <xdr:rowOff>122007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123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121011</xdr:rowOff>
    </xdr:from>
    <xdr:to>
      <xdr:col>55</xdr:col>
      <xdr:colOff>0</xdr:colOff>
      <xdr:row>77</xdr:row>
      <xdr:rowOff>151605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322661"/>
          <a:ext cx="838200" cy="3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138106</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2996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115229</xdr:rowOff>
    </xdr:from>
    <xdr:to>
      <xdr:col>55</xdr:col>
      <xdr:colOff>50800</xdr:colOff>
      <xdr:row>77</xdr:row>
      <xdr:rowOff>45379</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14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121011</xdr:rowOff>
    </xdr:from>
    <xdr:to>
      <xdr:col>50</xdr:col>
      <xdr:colOff>114300</xdr:colOff>
      <xdr:row>77</xdr:row>
      <xdr:rowOff>150467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322661"/>
          <a:ext cx="889000" cy="2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151668</xdr:rowOff>
    </xdr:from>
    <xdr:to>
      <xdr:col>50</xdr:col>
      <xdr:colOff>165100</xdr:colOff>
      <xdr:row>77</xdr:row>
      <xdr:rowOff>81818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18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98344</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295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40070</xdr:rowOff>
    </xdr:from>
    <xdr:to>
      <xdr:col>45</xdr:col>
      <xdr:colOff>177800</xdr:colOff>
      <xdr:row>77</xdr:row>
      <xdr:rowOff>150467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241720"/>
          <a:ext cx="889000" cy="110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167145</xdr:rowOff>
    </xdr:from>
    <xdr:to>
      <xdr:col>46</xdr:col>
      <xdr:colOff>38100</xdr:colOff>
      <xdr:row>77</xdr:row>
      <xdr:rowOff>97295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1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113822</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29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40070</xdr:rowOff>
    </xdr:from>
    <xdr:to>
      <xdr:col>41</xdr:col>
      <xdr:colOff>50800</xdr:colOff>
      <xdr:row>77</xdr:row>
      <xdr:rowOff>79018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241720"/>
          <a:ext cx="889000" cy="3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148805</xdr:rowOff>
    </xdr:from>
    <xdr:to>
      <xdr:col>41</xdr:col>
      <xdr:colOff>101600</xdr:colOff>
      <xdr:row>77</xdr:row>
      <xdr:rowOff>78955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1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95482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295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40551</xdr:rowOff>
    </xdr:from>
    <xdr:to>
      <xdr:col>36</xdr:col>
      <xdr:colOff>165100</xdr:colOff>
      <xdr:row>77</xdr:row>
      <xdr:rowOff>142151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242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133278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33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100805</xdr:rowOff>
    </xdr:from>
    <xdr:to>
      <xdr:col>55</xdr:col>
      <xdr:colOff>50800</xdr:colOff>
      <xdr:row>78</xdr:row>
      <xdr:rowOff>30955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30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15732</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21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70211</xdr:rowOff>
    </xdr:from>
    <xdr:to>
      <xdr:col>50</xdr:col>
      <xdr:colOff>165100</xdr:colOff>
      <xdr:row>78</xdr:row>
      <xdr:rowOff>361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27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162938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36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99667</xdr:rowOff>
    </xdr:from>
    <xdr:to>
      <xdr:col>46</xdr:col>
      <xdr:colOff>38100</xdr:colOff>
      <xdr:row>78</xdr:row>
      <xdr:rowOff>29817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30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20944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39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160720</xdr:rowOff>
    </xdr:from>
    <xdr:to>
      <xdr:col>41</xdr:col>
      <xdr:colOff>101600</xdr:colOff>
      <xdr:row>77</xdr:row>
      <xdr:rowOff>90870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1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81997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28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28218</xdr:rowOff>
    </xdr:from>
    <xdr:to>
      <xdr:col>36</xdr:col>
      <xdr:colOff>165100</xdr:colOff>
      <xdr:row>77</xdr:row>
      <xdr:rowOff>129818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22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146345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00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17563</xdr:rowOff>
    </xdr:from>
    <xdr:to>
      <xdr:col>54</xdr:col>
      <xdr:colOff>189865</xdr:colOff>
      <xdr:row>98</xdr:row>
      <xdr:rowOff>75966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448063"/>
          <a:ext cx="1270" cy="1430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79793</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8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75966</xdr:rowOff>
    </xdr:from>
    <xdr:to>
      <xdr:col>55</xdr:col>
      <xdr:colOff>88900</xdr:colOff>
      <xdr:row>98</xdr:row>
      <xdr:rowOff>75966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7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135690</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2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17563</xdr:rowOff>
    </xdr:from>
    <xdr:to>
      <xdr:col>55</xdr:col>
      <xdr:colOff>88900</xdr:colOff>
      <xdr:row>90</xdr:row>
      <xdr:rowOff>17563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448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5054</xdr:rowOff>
    </xdr:from>
    <xdr:to>
      <xdr:col>55</xdr:col>
      <xdr:colOff>0</xdr:colOff>
      <xdr:row>96</xdr:row>
      <xdr:rowOff>84058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5607004"/>
          <a:ext cx="838200" cy="93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136200</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2525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157773</xdr:rowOff>
    </xdr:from>
    <xdr:to>
      <xdr:col>55</xdr:col>
      <xdr:colOff>50800</xdr:colOff>
      <xdr:row>95</xdr:row>
      <xdr:rowOff>87923</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274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157119</xdr:rowOff>
    </xdr:from>
    <xdr:to>
      <xdr:col>50</xdr:col>
      <xdr:colOff>114300</xdr:colOff>
      <xdr:row>96</xdr:row>
      <xdr:rowOff>84058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101969"/>
          <a:ext cx="889000" cy="44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11898</xdr:rowOff>
    </xdr:from>
    <xdr:to>
      <xdr:col>50</xdr:col>
      <xdr:colOff>165100</xdr:colOff>
      <xdr:row>95</xdr:row>
      <xdr:rowOff>113498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29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130025</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07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157119</xdr:rowOff>
    </xdr:from>
    <xdr:to>
      <xdr:col>45</xdr:col>
      <xdr:colOff>177800</xdr:colOff>
      <xdr:row>95</xdr:row>
      <xdr:rowOff>42307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101969"/>
          <a:ext cx="889000" cy="22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112812</xdr:rowOff>
    </xdr:from>
    <xdr:to>
      <xdr:col>46</xdr:col>
      <xdr:colOff>38100</xdr:colOff>
      <xdr:row>95</xdr:row>
      <xdr:rowOff>42962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22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34089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2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41091</xdr:rowOff>
    </xdr:from>
    <xdr:to>
      <xdr:col>41</xdr:col>
      <xdr:colOff>50800</xdr:colOff>
      <xdr:row>95</xdr:row>
      <xdr:rowOff>42307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157391"/>
          <a:ext cx="889000" cy="17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98135</xdr:rowOff>
    </xdr:from>
    <xdr:to>
      <xdr:col>41</xdr:col>
      <xdr:colOff>101600</xdr:colOff>
      <xdr:row>96</xdr:row>
      <xdr:rowOff>28285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38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19412</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7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95703</xdr:rowOff>
    </xdr:from>
    <xdr:to>
      <xdr:col>36</xdr:col>
      <xdr:colOff>165100</xdr:colOff>
      <xdr:row>96</xdr:row>
      <xdr:rowOff>25853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38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16980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47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125704</xdr:rowOff>
    </xdr:from>
    <xdr:to>
      <xdr:col>55</xdr:col>
      <xdr:colOff>50800</xdr:colOff>
      <xdr:row>91</xdr:row>
      <xdr:rowOff>55854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555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148581</xdr:rowOff>
    </xdr:from>
    <xdr:ext cx="599010"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540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33258</xdr:rowOff>
    </xdr:from>
    <xdr:to>
      <xdr:col>50</xdr:col>
      <xdr:colOff>165100</xdr:colOff>
      <xdr:row>96</xdr:row>
      <xdr:rowOff>134858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9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125985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58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106319</xdr:rowOff>
    </xdr:from>
    <xdr:to>
      <xdr:col>46</xdr:col>
      <xdr:colOff>38100</xdr:colOff>
      <xdr:row>94</xdr:row>
      <xdr:rowOff>36469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05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52996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582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162957</xdr:rowOff>
    </xdr:from>
    <xdr:to>
      <xdr:col>41</xdr:col>
      <xdr:colOff>101600</xdr:colOff>
      <xdr:row>95</xdr:row>
      <xdr:rowOff>93107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27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109634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05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161741</xdr:rowOff>
    </xdr:from>
    <xdr:to>
      <xdr:col>36</xdr:col>
      <xdr:colOff>165100</xdr:colOff>
      <xdr:row>94</xdr:row>
      <xdr:rowOff>91891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10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108418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588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24916</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168416"/>
          <a:ext cx="1269" cy="1486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143043</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494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24916</xdr:rowOff>
    </xdr:from>
    <xdr:to>
      <xdr:col>86</xdr:col>
      <xdr:colOff>25400</xdr:colOff>
      <xdr:row>30</xdr:row>
      <xdr:rowOff>24916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168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14473</xdr:rowOff>
    </xdr:from>
    <xdr:to>
      <xdr:col>85</xdr:col>
      <xdr:colOff>127000</xdr:colOff>
      <xdr:row>37</xdr:row>
      <xdr:rowOff>68404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358123"/>
          <a:ext cx="838200" cy="5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129963</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73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151536</xdr:rowOff>
    </xdr:from>
    <xdr:to>
      <xdr:col>85</xdr:col>
      <xdr:colOff>177800</xdr:colOff>
      <xdr:row>38</xdr:row>
      <xdr:rowOff>81686</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9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14473</xdr:rowOff>
    </xdr:from>
    <xdr:to>
      <xdr:col>81</xdr:col>
      <xdr:colOff>50800</xdr:colOff>
      <xdr:row>38</xdr:row>
      <xdr:rowOff>34196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358123"/>
          <a:ext cx="889000" cy="19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140619</xdr:rowOff>
    </xdr:from>
    <xdr:to>
      <xdr:col>81</xdr:col>
      <xdr:colOff>101600</xdr:colOff>
      <xdr:row>38</xdr:row>
      <xdr:rowOff>70769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8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61896</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57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34196</xdr:rowOff>
    </xdr:from>
    <xdr:to>
      <xdr:col>76</xdr:col>
      <xdr:colOff>114300</xdr:colOff>
      <xdr:row>38</xdr:row>
      <xdr:rowOff>117416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549296"/>
          <a:ext cx="889000" cy="8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133276</xdr:rowOff>
    </xdr:from>
    <xdr:to>
      <xdr:col>76</xdr:col>
      <xdr:colOff>165100</xdr:colOff>
      <xdr:row>38</xdr:row>
      <xdr:rowOff>63426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76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79953</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25111" y="625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117416</xdr:rowOff>
    </xdr:from>
    <xdr:to>
      <xdr:col>71</xdr:col>
      <xdr:colOff>177800</xdr:colOff>
      <xdr:row>38</xdr:row>
      <xdr:rowOff>124713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632516"/>
          <a:ext cx="8890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141012</xdr:rowOff>
    </xdr:from>
    <xdr:to>
      <xdr:col>72</xdr:col>
      <xdr:colOff>38100</xdr:colOff>
      <xdr:row>38</xdr:row>
      <xdr:rowOff>71162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8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87689</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36111" y="625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136531</xdr:rowOff>
    </xdr:from>
    <xdr:to>
      <xdr:col>67</xdr:col>
      <xdr:colOff>101600</xdr:colOff>
      <xdr:row>38</xdr:row>
      <xdr:rowOff>66681</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83208</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25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17604</xdr:rowOff>
    </xdr:from>
    <xdr:to>
      <xdr:col>85</xdr:col>
      <xdr:colOff>177800</xdr:colOff>
      <xdr:row>37</xdr:row>
      <xdr:rowOff>119204</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36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40481</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21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135123</xdr:rowOff>
    </xdr:from>
    <xdr:to>
      <xdr:col>81</xdr:col>
      <xdr:colOff>101600</xdr:colOff>
      <xdr:row>37</xdr:row>
      <xdr:rowOff>65273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30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81800</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14111" y="608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154846</xdr:rowOff>
    </xdr:from>
    <xdr:to>
      <xdr:col>76</xdr:col>
      <xdr:colOff>165100</xdr:colOff>
      <xdr:row>38</xdr:row>
      <xdr:rowOff>84996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9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76123</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59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66616</xdr:rowOff>
    </xdr:from>
    <xdr:to>
      <xdr:col>72</xdr:col>
      <xdr:colOff>38100</xdr:colOff>
      <xdr:row>38</xdr:row>
      <xdr:rowOff>168216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8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159343</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67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73913</xdr:rowOff>
    </xdr:from>
    <xdr:to>
      <xdr:col>67</xdr:col>
      <xdr:colOff>101600</xdr:colOff>
      <xdr:row>39</xdr:row>
      <xdr:rowOff>4063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8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166640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68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33086</xdr:rowOff>
    </xdr:from>
    <xdr:to>
      <xdr:col>85</xdr:col>
      <xdr:colOff>126364</xdr:colOff>
      <xdr:row>79</xdr:row>
      <xdr:rowOff>116731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34586"/>
          <a:ext cx="1269" cy="162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120558</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66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116731</xdr:rowOff>
    </xdr:from>
    <xdr:to>
      <xdr:col>86</xdr:col>
      <xdr:colOff>25400</xdr:colOff>
      <xdr:row>79</xdr:row>
      <xdr:rowOff>116731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66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151213</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09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33086</xdr:rowOff>
    </xdr:from>
    <xdr:to>
      <xdr:col>86</xdr:col>
      <xdr:colOff>25400</xdr:colOff>
      <xdr:row>70</xdr:row>
      <xdr:rowOff>33086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34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18270</xdr:rowOff>
    </xdr:from>
    <xdr:to>
      <xdr:col>85</xdr:col>
      <xdr:colOff>127000</xdr:colOff>
      <xdr:row>76</xdr:row>
      <xdr:rowOff>50448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3048470"/>
          <a:ext cx="838200" cy="3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167686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854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144809</xdr:rowOff>
    </xdr:from>
    <xdr:to>
      <xdr:col>85</xdr:col>
      <xdr:colOff>177800</xdr:colOff>
      <xdr:row>76</xdr:row>
      <xdr:rowOff>74960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18270</xdr:rowOff>
    </xdr:from>
    <xdr:to>
      <xdr:col>81</xdr:col>
      <xdr:colOff>50800</xdr:colOff>
      <xdr:row>76</xdr:row>
      <xdr:rowOff>72197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048470"/>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155673</xdr:rowOff>
    </xdr:from>
    <xdr:to>
      <xdr:col>81</xdr:col>
      <xdr:colOff>101600</xdr:colOff>
      <xdr:row>76</xdr:row>
      <xdr:rowOff>85823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76950</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53442</xdr:rowOff>
    </xdr:from>
    <xdr:to>
      <xdr:col>76</xdr:col>
      <xdr:colOff>114300</xdr:colOff>
      <xdr:row>76</xdr:row>
      <xdr:rowOff>72197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3083642"/>
          <a:ext cx="889000" cy="1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12112</xdr:rowOff>
    </xdr:from>
    <xdr:to>
      <xdr:col>76</xdr:col>
      <xdr:colOff>165100</xdr:colOff>
      <xdr:row>76</xdr:row>
      <xdr:rowOff>113712</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130239</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46769</xdr:rowOff>
    </xdr:from>
    <xdr:to>
      <xdr:col>71</xdr:col>
      <xdr:colOff>177800</xdr:colOff>
      <xdr:row>76</xdr:row>
      <xdr:rowOff>53442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814300" y="13076969"/>
          <a:ext cx="889000" cy="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74955</xdr:rowOff>
    </xdr:from>
    <xdr:to>
      <xdr:col>72</xdr:col>
      <xdr:colOff>38100</xdr:colOff>
      <xdr:row>77</xdr:row>
      <xdr:rowOff>5105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1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167682</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319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96008</xdr:rowOff>
    </xdr:from>
    <xdr:to>
      <xdr:col>67</xdr:col>
      <xdr:colOff>101600</xdr:colOff>
      <xdr:row>77</xdr:row>
      <xdr:rowOff>26158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1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17285</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321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171098</xdr:rowOff>
    </xdr:from>
    <xdr:to>
      <xdr:col>85</xdr:col>
      <xdr:colOff>177800</xdr:colOff>
      <xdr:row>76</xdr:row>
      <xdr:rowOff>101248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302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149525</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300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138920</xdr:rowOff>
    </xdr:from>
    <xdr:to>
      <xdr:col>81</xdr:col>
      <xdr:colOff>101600</xdr:colOff>
      <xdr:row>76</xdr:row>
      <xdr:rowOff>69070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9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85597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77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21397</xdr:rowOff>
    </xdr:from>
    <xdr:to>
      <xdr:col>76</xdr:col>
      <xdr:colOff>165100</xdr:colOff>
      <xdr:row>76</xdr:row>
      <xdr:rowOff>122997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305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114124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14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2642</xdr:rowOff>
    </xdr:from>
    <xdr:to>
      <xdr:col>72</xdr:col>
      <xdr:colOff>38100</xdr:colOff>
      <xdr:row>76</xdr:row>
      <xdr:rowOff>104242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03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120769</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80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167419</xdr:rowOff>
    </xdr:from>
    <xdr:to>
      <xdr:col>67</xdr:col>
      <xdr:colOff>101600</xdr:colOff>
      <xdr:row>76</xdr:row>
      <xdr:rowOff>97569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02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114095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80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151409</xdr:rowOff>
    </xdr:from>
    <xdr:to>
      <xdr:col>85</xdr:col>
      <xdr:colOff>126364</xdr:colOff>
      <xdr:row>97</xdr:row>
      <xdr:rowOff>156800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6317595" y="15581909"/>
          <a:ext cx="1269" cy="1205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160627</xdr:rowOff>
    </xdr:from>
    <xdr:ext cx="469744" cy="259045"/>
    <xdr:sp macro="" textlink="">
      <xdr:nvSpPr>
        <xdr:cNvPr id="670" name="積立金最小値テキスト">
          <a:extLst>
            <a:ext uri="{FF2B5EF4-FFF2-40B4-BE49-F238E27FC236}">
              <a16:creationId xmlns:a16="http://schemas.microsoft.com/office/drawing/2014/main" id="{00000000-0008-0000-0600-00009E020000}"/>
            </a:ext>
          </a:extLst>
        </xdr:cNvPr>
        <xdr:cNvSpPr txBox="1"/>
      </xdr:nvSpPr>
      <xdr:spPr>
        <a:xfrm>
          <a:off x="16370300" y="1679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156800</xdr:rowOff>
    </xdr:from>
    <xdr:to>
      <xdr:col>86</xdr:col>
      <xdr:colOff>25400</xdr:colOff>
      <xdr:row>97</xdr:row>
      <xdr:rowOff>156800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6787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98086</xdr:rowOff>
    </xdr:from>
    <xdr:ext cx="599010" cy="259045"/>
    <xdr:sp macro="" textlink="">
      <xdr:nvSpPr>
        <xdr:cNvPr id="672" name="積立金最大値テキスト">
          <a:extLst>
            <a:ext uri="{FF2B5EF4-FFF2-40B4-BE49-F238E27FC236}">
              <a16:creationId xmlns:a16="http://schemas.microsoft.com/office/drawing/2014/main" id="{00000000-0008-0000-0600-0000A0020000}"/>
            </a:ext>
          </a:extLst>
        </xdr:cNvPr>
        <xdr:cNvSpPr txBox="1"/>
      </xdr:nvSpPr>
      <xdr:spPr>
        <a:xfrm>
          <a:off x="16370300" y="1535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151409</xdr:rowOff>
    </xdr:from>
    <xdr:to>
      <xdr:col>86</xdr:col>
      <xdr:colOff>25400</xdr:colOff>
      <xdr:row>90</xdr:row>
      <xdr:rowOff>151409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558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26502</xdr:rowOff>
    </xdr:from>
    <xdr:to>
      <xdr:col>85</xdr:col>
      <xdr:colOff>127000</xdr:colOff>
      <xdr:row>96</xdr:row>
      <xdr:rowOff>45882</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5481300" y="15799902"/>
          <a:ext cx="838200" cy="70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156782</xdr:rowOff>
    </xdr:from>
    <xdr:ext cx="534377" cy="259045"/>
    <xdr:sp macro="" textlink="">
      <xdr:nvSpPr>
        <xdr:cNvPr id="675" name="積立金平均値テキスト">
          <a:extLst>
            <a:ext uri="{FF2B5EF4-FFF2-40B4-BE49-F238E27FC236}">
              <a16:creationId xmlns:a16="http://schemas.microsoft.com/office/drawing/2014/main" id="{00000000-0008-0000-0600-0000A3020000}"/>
            </a:ext>
          </a:extLst>
        </xdr:cNvPr>
        <xdr:cNvSpPr txBox="1"/>
      </xdr:nvSpPr>
      <xdr:spPr>
        <a:xfrm>
          <a:off x="16370300" y="16273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133905</xdr:rowOff>
    </xdr:from>
    <xdr:to>
      <xdr:col>85</xdr:col>
      <xdr:colOff>177800</xdr:colOff>
      <xdr:row>96</xdr:row>
      <xdr:rowOff>64055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6268700" y="1642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26502</xdr:rowOff>
    </xdr:from>
    <xdr:to>
      <xdr:col>81</xdr:col>
      <xdr:colOff>50800</xdr:colOff>
      <xdr:row>96</xdr:row>
      <xdr:rowOff>132162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4592300" y="15799902"/>
          <a:ext cx="889000" cy="79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4473</xdr:rowOff>
    </xdr:from>
    <xdr:to>
      <xdr:col>81</xdr:col>
      <xdr:colOff>101600</xdr:colOff>
      <xdr:row>96</xdr:row>
      <xdr:rowOff>106073</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5430500" y="164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97200</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214111" y="1655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132162</xdr:rowOff>
    </xdr:from>
    <xdr:to>
      <xdr:col>76</xdr:col>
      <xdr:colOff>114300</xdr:colOff>
      <xdr:row>96</xdr:row>
      <xdr:rowOff>163280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3703300" y="16591362"/>
          <a:ext cx="889000" cy="31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121830</xdr:rowOff>
    </xdr:from>
    <xdr:to>
      <xdr:col>76</xdr:col>
      <xdr:colOff>165100</xdr:colOff>
      <xdr:row>97</xdr:row>
      <xdr:rowOff>51980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541500" y="1658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43107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325111" y="1667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163280</xdr:rowOff>
    </xdr:from>
    <xdr:to>
      <xdr:col>71</xdr:col>
      <xdr:colOff>177800</xdr:colOff>
      <xdr:row>97</xdr:row>
      <xdr:rowOff>27108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2814300" y="16622480"/>
          <a:ext cx="889000" cy="3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121532</xdr:rowOff>
    </xdr:from>
    <xdr:to>
      <xdr:col>72</xdr:col>
      <xdr:colOff>38100</xdr:colOff>
      <xdr:row>97</xdr:row>
      <xdr:rowOff>51682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3652500" y="1658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42809</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36111" y="1667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67669</xdr:rowOff>
    </xdr:from>
    <xdr:to>
      <xdr:col>67</xdr:col>
      <xdr:colOff>101600</xdr:colOff>
      <xdr:row>96</xdr:row>
      <xdr:rowOff>169269</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63500" y="165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14346</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47111" y="1630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166532</xdr:rowOff>
    </xdr:from>
    <xdr:to>
      <xdr:col>85</xdr:col>
      <xdr:colOff>177800</xdr:colOff>
      <xdr:row>96</xdr:row>
      <xdr:rowOff>96682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6268700" y="1645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144959</xdr:rowOff>
    </xdr:from>
    <xdr:ext cx="534377" cy="259045"/>
    <xdr:sp macro="" textlink="">
      <xdr:nvSpPr>
        <xdr:cNvPr id="694" name="積立金該当値テキスト">
          <a:extLst>
            <a:ext uri="{FF2B5EF4-FFF2-40B4-BE49-F238E27FC236}">
              <a16:creationId xmlns:a16="http://schemas.microsoft.com/office/drawing/2014/main" id="{00000000-0008-0000-0600-0000B6020000}"/>
            </a:ext>
          </a:extLst>
        </xdr:cNvPr>
        <xdr:cNvSpPr txBox="1"/>
      </xdr:nvSpPr>
      <xdr:spPr>
        <a:xfrm>
          <a:off x="16370300" y="1643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147152</xdr:rowOff>
    </xdr:from>
    <xdr:to>
      <xdr:col>81</xdr:col>
      <xdr:colOff>101600</xdr:colOff>
      <xdr:row>92</xdr:row>
      <xdr:rowOff>77302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5430500" y="1574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93829</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181795" y="1552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81362</xdr:rowOff>
    </xdr:from>
    <xdr:to>
      <xdr:col>76</xdr:col>
      <xdr:colOff>165100</xdr:colOff>
      <xdr:row>97</xdr:row>
      <xdr:rowOff>11512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541500" y="1654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28039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31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112480</xdr:rowOff>
    </xdr:from>
    <xdr:to>
      <xdr:col>72</xdr:col>
      <xdr:colOff>38100</xdr:colOff>
      <xdr:row>97</xdr:row>
      <xdr:rowOff>42630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3652500" y="1657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59157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34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147758</xdr:rowOff>
    </xdr:from>
    <xdr:to>
      <xdr:col>67</xdr:col>
      <xdr:colOff>101600</xdr:colOff>
      <xdr:row>97</xdr:row>
      <xdr:rowOff>77908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2763500" y="1660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69035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69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72753</xdr:rowOff>
    </xdr:from>
    <xdr:to>
      <xdr:col>116</xdr:col>
      <xdr:colOff>62864</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216253"/>
          <a:ext cx="1269"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19430</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499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72753</xdr:rowOff>
    </xdr:from>
    <xdr:to>
      <xdr:col>116</xdr:col>
      <xdr:colOff>152400</xdr:colOff>
      <xdr:row>30</xdr:row>
      <xdr:rowOff>72753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216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34968</xdr:rowOff>
    </xdr:from>
    <xdr:to>
      <xdr:col>116</xdr:col>
      <xdr:colOff>63500</xdr:colOff>
      <xdr:row>37</xdr:row>
      <xdr:rowOff>151783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5349918"/>
          <a:ext cx="838200" cy="114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15141</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530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36714</xdr:rowOff>
    </xdr:from>
    <xdr:to>
      <xdr:col>116</xdr:col>
      <xdr:colOff>114300</xdr:colOff>
      <xdr:row>38</xdr:row>
      <xdr:rowOff>138314</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5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34968</xdr:rowOff>
    </xdr:from>
    <xdr:to>
      <xdr:col>111</xdr:col>
      <xdr:colOff>177800</xdr:colOff>
      <xdr:row>37</xdr:row>
      <xdr:rowOff>107696</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0434300" y="5349918"/>
          <a:ext cx="889000" cy="110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116463</xdr:rowOff>
    </xdr:from>
    <xdr:to>
      <xdr:col>112</xdr:col>
      <xdr:colOff>38100</xdr:colOff>
      <xdr:row>39</xdr:row>
      <xdr:rowOff>46613</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63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37740</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72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107696</xdr:rowOff>
    </xdr:from>
    <xdr:to>
      <xdr:col>107</xdr:col>
      <xdr:colOff>50800</xdr:colOff>
      <xdr:row>38</xdr:row>
      <xdr:rowOff>27490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19545300" y="6451346"/>
          <a:ext cx="889000" cy="9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122994</xdr:rowOff>
    </xdr:from>
    <xdr:to>
      <xdr:col>107</xdr:col>
      <xdr:colOff>101600</xdr:colOff>
      <xdr:row>39</xdr:row>
      <xdr:rowOff>53144</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638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44271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73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27490</xdr:rowOff>
    </xdr:from>
    <xdr:to>
      <xdr:col>102</xdr:col>
      <xdr:colOff>114300</xdr:colOff>
      <xdr:row>38</xdr:row>
      <xdr:rowOff>39965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8656300" y="6542590"/>
          <a:ext cx="889000" cy="1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69273</xdr:rowOff>
    </xdr:from>
    <xdr:to>
      <xdr:col>102</xdr:col>
      <xdr:colOff>165100</xdr:colOff>
      <xdr:row>38</xdr:row>
      <xdr:rowOff>170873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162000</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67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106012</xdr:rowOff>
    </xdr:from>
    <xdr:to>
      <xdr:col>98</xdr:col>
      <xdr:colOff>38100</xdr:colOff>
      <xdr:row>39</xdr:row>
      <xdr:rowOff>36162</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62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27289</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71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100983</xdr:rowOff>
    </xdr:from>
    <xdr:to>
      <xdr:col>116</xdr:col>
      <xdr:colOff>114300</xdr:colOff>
      <xdr:row>38</xdr:row>
      <xdr:rowOff>31133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44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123860</xdr:rowOff>
    </xdr:from>
    <xdr:ext cx="469744"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296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155618</xdr:rowOff>
    </xdr:from>
    <xdr:to>
      <xdr:col>112</xdr:col>
      <xdr:colOff>38100</xdr:colOff>
      <xdr:row>31</xdr:row>
      <xdr:rowOff>85768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529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102295</xdr:rowOff>
    </xdr:from>
    <xdr:ext cx="534377"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056111" y="507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56896</xdr:rowOff>
    </xdr:from>
    <xdr:to>
      <xdr:col>107</xdr:col>
      <xdr:colOff>101600</xdr:colOff>
      <xdr:row>37</xdr:row>
      <xdr:rowOff>158496</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3573</xdr:rowOff>
    </xdr:from>
    <xdr:ext cx="534377"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67111" y="617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148140</xdr:rowOff>
    </xdr:from>
    <xdr:to>
      <xdr:col>102</xdr:col>
      <xdr:colOff>165100</xdr:colOff>
      <xdr:row>38</xdr:row>
      <xdr:rowOff>78290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49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94817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26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160615</xdr:rowOff>
    </xdr:from>
    <xdr:to>
      <xdr:col>98</xdr:col>
      <xdr:colOff>38100</xdr:colOff>
      <xdr:row>38</xdr:row>
      <xdr:rowOff>90765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50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107292</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27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147975</xdr:rowOff>
    </xdr:from>
    <xdr:to>
      <xdr:col>116</xdr:col>
      <xdr:colOff>62864</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891925"/>
          <a:ext cx="1269" cy="1191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94652</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66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147975</xdr:rowOff>
    </xdr:from>
    <xdr:to>
      <xdr:col>116</xdr:col>
      <xdr:colOff>152400</xdr:colOff>
      <xdr:row>51</xdr:row>
      <xdr:rowOff>147975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891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152742</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75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129865</xdr:rowOff>
    </xdr:from>
    <xdr:to>
      <xdr:col>116</xdr:col>
      <xdr:colOff>114300</xdr:colOff>
      <xdr:row>58</xdr:row>
      <xdr:rowOff>60015</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134534</xdr:rowOff>
    </xdr:from>
    <xdr:to>
      <xdr:col>111</xdr:col>
      <xdr:colOff>177800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1007863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150896</xdr:rowOff>
    </xdr:from>
    <xdr:to>
      <xdr:col>112</xdr:col>
      <xdr:colOff>38100</xdr:colOff>
      <xdr:row>58</xdr:row>
      <xdr:rowOff>81046</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97573</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134534</xdr:rowOff>
    </xdr:from>
    <xdr:to>
      <xdr:col>107</xdr:col>
      <xdr:colOff>50800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9545300" y="1007863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42357</xdr:rowOff>
    </xdr:from>
    <xdr:to>
      <xdr:col>107</xdr:col>
      <xdr:colOff>101600</xdr:colOff>
      <xdr:row>57</xdr:row>
      <xdr:rowOff>143957</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160484</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114274</xdr:rowOff>
    </xdr:from>
    <xdr:to>
      <xdr:col>102</xdr:col>
      <xdr:colOff>165100</xdr:colOff>
      <xdr:row>58</xdr:row>
      <xdr:rowOff>44424</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98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60951</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66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143352</xdr:rowOff>
    </xdr:from>
    <xdr:to>
      <xdr:col>98</xdr:col>
      <xdr:colOff>38100</xdr:colOff>
      <xdr:row>58</xdr:row>
      <xdr:rowOff>73502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9916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90029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69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83734</xdr:rowOff>
    </xdr:from>
    <xdr:to>
      <xdr:col>107</xdr:col>
      <xdr:colOff>101600</xdr:colOff>
      <xdr:row>59</xdr:row>
      <xdr:rowOff>13884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02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5011</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5017" y="10120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91677</xdr:rowOff>
    </xdr:from>
    <xdr:to>
      <xdr:col>116</xdr:col>
      <xdr:colOff>62864</xdr:colOff>
      <xdr:row>79</xdr:row>
      <xdr:rowOff>108905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093177"/>
          <a:ext cx="1269" cy="1560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112732</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65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108905</xdr:rowOff>
    </xdr:from>
    <xdr:to>
      <xdr:col>116</xdr:col>
      <xdr:colOff>152400</xdr:colOff>
      <xdr:row>79</xdr:row>
      <xdr:rowOff>108905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653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38354</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86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91677</xdr:rowOff>
    </xdr:from>
    <xdr:to>
      <xdr:col>116</xdr:col>
      <xdr:colOff>152400</xdr:colOff>
      <xdr:row>70</xdr:row>
      <xdr:rowOff>91677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09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75366</xdr:rowOff>
    </xdr:from>
    <xdr:to>
      <xdr:col>116</xdr:col>
      <xdr:colOff>63500</xdr:colOff>
      <xdr:row>78</xdr:row>
      <xdr:rowOff>94290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448466"/>
          <a:ext cx="838200" cy="1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98486</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957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75608</xdr:rowOff>
    </xdr:from>
    <xdr:to>
      <xdr:col>116</xdr:col>
      <xdr:colOff>114300</xdr:colOff>
      <xdr:row>77</xdr:row>
      <xdr:rowOff>5758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105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88542</xdr:rowOff>
    </xdr:from>
    <xdr:to>
      <xdr:col>111</xdr:col>
      <xdr:colOff>177800</xdr:colOff>
      <xdr:row>78</xdr:row>
      <xdr:rowOff>94290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461642"/>
          <a:ext cx="8890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67118</xdr:rowOff>
    </xdr:from>
    <xdr:to>
      <xdr:col>112</xdr:col>
      <xdr:colOff>38100</xdr:colOff>
      <xdr:row>76</xdr:row>
      <xdr:rowOff>168718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9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13795</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87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89964</xdr:rowOff>
    </xdr:from>
    <xdr:to>
      <xdr:col>107</xdr:col>
      <xdr:colOff>50800</xdr:colOff>
      <xdr:row>78</xdr:row>
      <xdr:rowOff>88542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120164"/>
          <a:ext cx="889000" cy="34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69028</xdr:rowOff>
    </xdr:from>
    <xdr:to>
      <xdr:col>107</xdr:col>
      <xdr:colOff>101600</xdr:colOff>
      <xdr:row>76</xdr:row>
      <xdr:rowOff>170628</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9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15705</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87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89964</xdr:rowOff>
    </xdr:from>
    <xdr:to>
      <xdr:col>102</xdr:col>
      <xdr:colOff>114300</xdr:colOff>
      <xdr:row>76</xdr:row>
      <xdr:rowOff>127307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120164"/>
          <a:ext cx="889000" cy="3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85030</xdr:rowOff>
    </xdr:from>
    <xdr:to>
      <xdr:col>102</xdr:col>
      <xdr:colOff>165100</xdr:colOff>
      <xdr:row>77</xdr:row>
      <xdr:rowOff>15180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1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6307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320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110764</xdr:rowOff>
    </xdr:from>
    <xdr:to>
      <xdr:col>98</xdr:col>
      <xdr:colOff>38100</xdr:colOff>
      <xdr:row>77</xdr:row>
      <xdr:rowOff>40914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4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32041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323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24566</xdr:rowOff>
    </xdr:from>
    <xdr:to>
      <xdr:col>116</xdr:col>
      <xdr:colOff>114300</xdr:colOff>
      <xdr:row>78</xdr:row>
      <xdr:rowOff>126166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2993</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37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43490</xdr:rowOff>
    </xdr:from>
    <xdr:to>
      <xdr:col>112</xdr:col>
      <xdr:colOff>38100</xdr:colOff>
      <xdr:row>78</xdr:row>
      <xdr:rowOff>145090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4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136217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50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37742</xdr:rowOff>
    </xdr:from>
    <xdr:to>
      <xdr:col>107</xdr:col>
      <xdr:colOff>101600</xdr:colOff>
      <xdr:row>78</xdr:row>
      <xdr:rowOff>139342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4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130469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50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39164</xdr:rowOff>
    </xdr:from>
    <xdr:to>
      <xdr:col>102</xdr:col>
      <xdr:colOff>165100</xdr:colOff>
      <xdr:row>76</xdr:row>
      <xdr:rowOff>140764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06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157291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84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76507</xdr:rowOff>
    </xdr:from>
    <xdr:to>
      <xdr:col>98</xdr:col>
      <xdr:colOff>38100</xdr:colOff>
      <xdr:row>77</xdr:row>
      <xdr:rowOff>6657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0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23184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8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a:t>
          </a:r>
          <a:r>
            <a:rPr kumimoji="1" lang="ja-JP" altLang="en-US" sz="1100">
              <a:solidFill>
                <a:schemeClr val="dk1"/>
              </a:solidFill>
              <a:effectLst/>
              <a:latin typeface="+mn-lt"/>
              <a:ea typeface="+mn-ea"/>
              <a:cs typeface="+mn-cs"/>
            </a:rPr>
            <a:t>り１，０７７，０７３</a:t>
          </a:r>
          <a:r>
            <a:rPr kumimoji="1" lang="ja-JP" altLang="ja-JP" sz="1100">
              <a:solidFill>
                <a:schemeClr val="dk1"/>
              </a:solidFill>
              <a:effectLst/>
              <a:latin typeface="+mn-lt"/>
              <a:ea typeface="+mn-ea"/>
              <a:cs typeface="+mn-cs"/>
            </a:rPr>
            <a:t>円となっている。主な構成項目である人件費は、住民一人当たり</a:t>
          </a:r>
          <a:r>
            <a:rPr kumimoji="1" lang="ja-JP" altLang="en-US" sz="1100">
              <a:solidFill>
                <a:schemeClr val="dk1"/>
              </a:solidFill>
              <a:effectLst/>
              <a:latin typeface="+mn-lt"/>
              <a:ea typeface="+mn-ea"/>
              <a:cs typeface="+mn-cs"/>
            </a:rPr>
            <a:t>１１４，６２２</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年度から１００，０００円以上で推移してきており、高止まりの傾向にある。これは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町村が合併したため、類似団体に比べて人口１人当たりの職員数が多い状態になっているためである。平成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年度から行っている行財政改革の中で、職員の定員管理計画を策定しており、計画に沿った定員管理を進めている。令和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年度から新たな定員管理計画</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R3</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を策定し職員数の適正化に努めている。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扶助費については、住民一人当たり</a:t>
          </a:r>
          <a:r>
            <a:rPr kumimoji="1" lang="ja-JP" altLang="en-US" sz="1100">
              <a:solidFill>
                <a:schemeClr val="dk1"/>
              </a:solidFill>
              <a:effectLst/>
              <a:latin typeface="+mn-lt"/>
              <a:ea typeface="+mn-ea"/>
              <a:cs typeface="+mn-cs"/>
            </a:rPr>
            <a:t>１３７，１０６</a:t>
          </a:r>
          <a:r>
            <a:rPr kumimoji="1" lang="ja-JP" altLang="ja-JP" sz="1100">
              <a:solidFill>
                <a:schemeClr val="dk1"/>
              </a:solidFill>
              <a:effectLst/>
              <a:latin typeface="+mn-lt"/>
              <a:ea typeface="+mn-ea"/>
              <a:cs typeface="+mn-cs"/>
            </a:rPr>
            <a:t>円となっているが、これは他団体にはない救護施設「しらがね寮」（生活保護施設）があることや、保育園、認定こども園等が他団体に比べ施設数が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年度から民営化したが、今後も社会保障費の自然増に対応しながら行財政改革プランに沿って扶助費全体について抑制していく。</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普通建設事業費（うち更新整備）については、住民一人当たり１４５，９７５円と前年度より１０２，３９０円の増額となっている。令和４年度から令和５年度にかけて大型事業である、第二庁舎建設事業及び中学校大規模改修事業が始まったことが主な要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14,554
14,353
159.56
14,403,450
13,435,971
725,621
6,587,366
11,044,445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159893</xdr:rowOff>
    </xdr:from>
    <xdr:to>
      <xdr:col>24</xdr:col>
      <xdr:colOff>62865</xdr:colOff>
      <xdr:row>37</xdr:row>
      <xdr:rowOff>129032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31943"/>
          <a:ext cx="1270" cy="1340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132859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7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129032</xdr:rowOff>
    </xdr:from>
    <xdr:to>
      <xdr:col>24</xdr:col>
      <xdr:colOff>152400</xdr:colOff>
      <xdr:row>37</xdr:row>
      <xdr:rowOff>129032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106570</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0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159893</xdr:rowOff>
    </xdr:from>
    <xdr:to>
      <xdr:col>24</xdr:col>
      <xdr:colOff>152400</xdr:colOff>
      <xdr:row>29</xdr:row>
      <xdr:rowOff>159893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31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139319</xdr:rowOff>
    </xdr:from>
    <xdr:to>
      <xdr:col>24</xdr:col>
      <xdr:colOff>63500</xdr:colOff>
      <xdr:row>36</xdr:row>
      <xdr:rowOff>3683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40069"/>
          <a:ext cx="8382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103395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761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80518</xdr:rowOff>
    </xdr:from>
    <xdr:to>
      <xdr:col>24</xdr:col>
      <xdr:colOff>114300</xdr:colOff>
      <xdr:row>35</xdr:row>
      <xdr:rowOff>10668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0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117983</xdr:rowOff>
    </xdr:from>
    <xdr:to>
      <xdr:col>19</xdr:col>
      <xdr:colOff>177800</xdr:colOff>
      <xdr:row>35</xdr:row>
      <xdr:rowOff>139319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18733"/>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127381</xdr:rowOff>
    </xdr:from>
    <xdr:to>
      <xdr:col>20</xdr:col>
      <xdr:colOff>38100</xdr:colOff>
      <xdr:row>35</xdr:row>
      <xdr:rowOff>57531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5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74058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3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85217</xdr:rowOff>
    </xdr:from>
    <xdr:to>
      <xdr:col>15</xdr:col>
      <xdr:colOff>50800</xdr:colOff>
      <xdr:row>35</xdr:row>
      <xdr:rowOff>117983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14517"/>
          <a:ext cx="889000" cy="20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140716</xdr:rowOff>
    </xdr:from>
    <xdr:to>
      <xdr:col>15</xdr:col>
      <xdr:colOff>101600</xdr:colOff>
      <xdr:row>35</xdr:row>
      <xdr:rowOff>70866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7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87393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74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85217</xdr:rowOff>
    </xdr:from>
    <xdr:to>
      <xdr:col>10</xdr:col>
      <xdr:colOff>114300</xdr:colOff>
      <xdr:row>34</xdr:row>
      <xdr:rowOff>92837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1451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135763</xdr:rowOff>
    </xdr:from>
    <xdr:to>
      <xdr:col>10</xdr:col>
      <xdr:colOff>165100</xdr:colOff>
      <xdr:row>37</xdr:row>
      <xdr:rowOff>65913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57040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40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129667</xdr:rowOff>
    </xdr:from>
    <xdr:to>
      <xdr:col>6</xdr:col>
      <xdr:colOff>38100</xdr:colOff>
      <xdr:row>37</xdr:row>
      <xdr:rowOff>59817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0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50944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9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124333</xdr:rowOff>
    </xdr:from>
    <xdr:to>
      <xdr:col>24</xdr:col>
      <xdr:colOff>114300</xdr:colOff>
      <xdr:row>36</xdr:row>
      <xdr:rowOff>54483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102760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0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88519</xdr:rowOff>
    </xdr:from>
    <xdr:to>
      <xdr:col>20</xdr:col>
      <xdr:colOff>38100</xdr:colOff>
      <xdr:row>36</xdr:row>
      <xdr:rowOff>18669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9796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67183</xdr:rowOff>
    </xdr:from>
    <xdr:to>
      <xdr:col>15</xdr:col>
      <xdr:colOff>101600</xdr:colOff>
      <xdr:row>35</xdr:row>
      <xdr:rowOff>168783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6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159910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34417</xdr:rowOff>
    </xdr:from>
    <xdr:to>
      <xdr:col>10</xdr:col>
      <xdr:colOff>165100</xdr:colOff>
      <xdr:row>34</xdr:row>
      <xdr:rowOff>136017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6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152544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38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42037</xdr:rowOff>
    </xdr:from>
    <xdr:to>
      <xdr:col>6</xdr:col>
      <xdr:colOff>38100</xdr:colOff>
      <xdr:row>34</xdr:row>
      <xdr:rowOff>143637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160164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4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77770</xdr:rowOff>
    </xdr:from>
    <xdr:to>
      <xdr:col>24</xdr:col>
      <xdr:colOff>62865</xdr:colOff>
      <xdr:row>58</xdr:row>
      <xdr:rowOff>84590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0270"/>
          <a:ext cx="1270" cy="137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88417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3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84590</xdr:rowOff>
    </xdr:from>
    <xdr:to>
      <xdr:col>24</xdr:col>
      <xdr:colOff>152400</xdr:colOff>
      <xdr:row>58</xdr:row>
      <xdr:rowOff>84590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8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24447</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5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792,509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77770</xdr:rowOff>
    </xdr:from>
    <xdr:to>
      <xdr:col>24</xdr:col>
      <xdr:colOff>152400</xdr:colOff>
      <xdr:row>50</xdr:row>
      <xdr:rowOff>77770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45042</xdr:rowOff>
    </xdr:from>
    <xdr:to>
      <xdr:col>24</xdr:col>
      <xdr:colOff>63500</xdr:colOff>
      <xdr:row>56</xdr:row>
      <xdr:rowOff>152317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46242"/>
          <a:ext cx="838200" cy="10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138099</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39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159672</xdr:rowOff>
    </xdr:from>
    <xdr:to>
      <xdr:col>24</xdr:col>
      <xdr:colOff>114300</xdr:colOff>
      <xdr:row>57</xdr:row>
      <xdr:rowOff>89822</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60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45042</xdr:rowOff>
    </xdr:from>
    <xdr:to>
      <xdr:col>19</xdr:col>
      <xdr:colOff>177800</xdr:colOff>
      <xdr:row>56</xdr:row>
      <xdr:rowOff>114459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46242"/>
          <a:ext cx="889000" cy="6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56593</xdr:rowOff>
    </xdr:from>
    <xdr:to>
      <xdr:col>20</xdr:col>
      <xdr:colOff>38100</xdr:colOff>
      <xdr:row>57</xdr:row>
      <xdr:rowOff>158193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2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149320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2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114459</xdr:rowOff>
    </xdr:from>
    <xdr:to>
      <xdr:col>15</xdr:col>
      <xdr:colOff>50800</xdr:colOff>
      <xdr:row>57</xdr:row>
      <xdr:rowOff>143609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15659"/>
          <a:ext cx="889000" cy="20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81863</xdr:rowOff>
    </xdr:from>
    <xdr:to>
      <xdr:col>15</xdr:col>
      <xdr:colOff>101600</xdr:colOff>
      <xdr:row>57</xdr:row>
      <xdr:rowOff>12013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8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3140</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7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143609</xdr:rowOff>
    </xdr:from>
    <xdr:to>
      <xdr:col>10</xdr:col>
      <xdr:colOff>114300</xdr:colOff>
      <xdr:row>58</xdr:row>
      <xdr:rowOff>28398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16259"/>
          <a:ext cx="889000" cy="5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125868</xdr:rowOff>
    </xdr:from>
    <xdr:to>
      <xdr:col>10</xdr:col>
      <xdr:colOff>165100</xdr:colOff>
      <xdr:row>58</xdr:row>
      <xdr:rowOff>56018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9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47145</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91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142819</xdr:rowOff>
    </xdr:from>
    <xdr:to>
      <xdr:col>6</xdr:col>
      <xdr:colOff>38100</xdr:colOff>
      <xdr:row>58</xdr:row>
      <xdr:rowOff>72969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1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89496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90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101517</xdr:rowOff>
    </xdr:from>
    <xdr:to>
      <xdr:col>24</xdr:col>
      <xdr:colOff>114300</xdr:colOff>
      <xdr:row>57</xdr:row>
      <xdr:rowOff>31667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0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124394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54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165692</xdr:rowOff>
    </xdr:from>
    <xdr:to>
      <xdr:col>20</xdr:col>
      <xdr:colOff>38100</xdr:colOff>
      <xdr:row>56</xdr:row>
      <xdr:rowOff>95842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9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112369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7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63659</xdr:rowOff>
    </xdr:from>
    <xdr:to>
      <xdr:col>15</xdr:col>
      <xdr:colOff>101600</xdr:colOff>
      <xdr:row>56</xdr:row>
      <xdr:rowOff>165259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6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10336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40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92809</xdr:rowOff>
    </xdr:from>
    <xdr:to>
      <xdr:col>10</xdr:col>
      <xdr:colOff>165100</xdr:colOff>
      <xdr:row>58</xdr:row>
      <xdr:rowOff>22959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39486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4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149048</xdr:rowOff>
    </xdr:from>
    <xdr:to>
      <xdr:col>6</xdr:col>
      <xdr:colOff>38100</xdr:colOff>
      <xdr:row>58</xdr:row>
      <xdr:rowOff>79198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2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70325</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01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139275</xdr:rowOff>
    </xdr:from>
    <xdr:to>
      <xdr:col>24</xdr:col>
      <xdr:colOff>62865</xdr:colOff>
      <xdr:row>78</xdr:row>
      <xdr:rowOff>97627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1969325"/>
          <a:ext cx="1270" cy="150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101454</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7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97627</xdr:rowOff>
    </xdr:from>
    <xdr:to>
      <xdr:col>24</xdr:col>
      <xdr:colOff>152400</xdr:colOff>
      <xdr:row>78</xdr:row>
      <xdr:rowOff>97627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70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85952</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4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273,789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139275</xdr:rowOff>
    </xdr:from>
    <xdr:to>
      <xdr:col>24</xdr:col>
      <xdr:colOff>152400</xdr:colOff>
      <xdr:row>69</xdr:row>
      <xdr:rowOff>139275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1969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55031</xdr:rowOff>
    </xdr:from>
    <xdr:to>
      <xdr:col>24</xdr:col>
      <xdr:colOff>63500</xdr:colOff>
      <xdr:row>72</xdr:row>
      <xdr:rowOff>23473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227981"/>
          <a:ext cx="838200" cy="13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154891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7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5014</xdr:rowOff>
    </xdr:from>
    <xdr:to>
      <xdr:col>24</xdr:col>
      <xdr:colOff>114300</xdr:colOff>
      <xdr:row>74</xdr:row>
      <xdr:rowOff>106614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69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124297</xdr:rowOff>
    </xdr:from>
    <xdr:to>
      <xdr:col>19</xdr:col>
      <xdr:colOff>177800</xdr:colOff>
      <xdr:row>71</xdr:row>
      <xdr:rowOff>55031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2125797"/>
          <a:ext cx="889000" cy="10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113132</xdr:rowOff>
    </xdr:from>
    <xdr:to>
      <xdr:col>20</xdr:col>
      <xdr:colOff>38100</xdr:colOff>
      <xdr:row>74</xdr:row>
      <xdr:rowOff>43282</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62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34409</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21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124297</xdr:rowOff>
    </xdr:from>
    <xdr:to>
      <xdr:col>15</xdr:col>
      <xdr:colOff>50800</xdr:colOff>
      <xdr:row>72</xdr:row>
      <xdr:rowOff>162212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125797"/>
          <a:ext cx="889000" cy="38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68348</xdr:rowOff>
    </xdr:from>
    <xdr:to>
      <xdr:col>15</xdr:col>
      <xdr:colOff>101600</xdr:colOff>
      <xdr:row>75</xdr:row>
      <xdr:rowOff>169948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2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161075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96690</xdr:rowOff>
    </xdr:from>
    <xdr:to>
      <xdr:col>10</xdr:col>
      <xdr:colOff>114300</xdr:colOff>
      <xdr:row>72</xdr:row>
      <xdr:rowOff>162212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1130300" y="12441090"/>
          <a:ext cx="889000" cy="6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8280</xdr:rowOff>
    </xdr:from>
    <xdr:to>
      <xdr:col>10</xdr:col>
      <xdr:colOff>165100</xdr:colOff>
      <xdr:row>76</xdr:row>
      <xdr:rowOff>109880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101007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131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66475</xdr:rowOff>
    </xdr:from>
    <xdr:to>
      <xdr:col>6</xdr:col>
      <xdr:colOff>38100</xdr:colOff>
      <xdr:row>76</xdr:row>
      <xdr:rowOff>168075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9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159202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18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144123</xdr:rowOff>
    </xdr:from>
    <xdr:to>
      <xdr:col>24</xdr:col>
      <xdr:colOff>114300</xdr:colOff>
      <xdr:row>72</xdr:row>
      <xdr:rowOff>74273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31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167000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168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4231</xdr:rowOff>
    </xdr:from>
    <xdr:to>
      <xdr:col>20</xdr:col>
      <xdr:colOff>38100</xdr:colOff>
      <xdr:row>71</xdr:row>
      <xdr:rowOff>105831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17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69</xdr:row>
      <xdr:rowOff>122358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1952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73497</xdr:rowOff>
    </xdr:from>
    <xdr:to>
      <xdr:col>15</xdr:col>
      <xdr:colOff>101600</xdr:colOff>
      <xdr:row>71</xdr:row>
      <xdr:rowOff>3647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07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69</xdr:row>
      <xdr:rowOff>20174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1850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111412</xdr:rowOff>
    </xdr:from>
    <xdr:to>
      <xdr:col>10</xdr:col>
      <xdr:colOff>165100</xdr:colOff>
      <xdr:row>73</xdr:row>
      <xdr:rowOff>41562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45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58089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23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45890</xdr:rowOff>
    </xdr:from>
    <xdr:to>
      <xdr:col>6</xdr:col>
      <xdr:colOff>38100</xdr:colOff>
      <xdr:row>72</xdr:row>
      <xdr:rowOff>147490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3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164017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16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126121</xdr:rowOff>
    </xdr:from>
    <xdr:to>
      <xdr:col>24</xdr:col>
      <xdr:colOff>62865</xdr:colOff>
      <xdr:row>98</xdr:row>
      <xdr:rowOff>1930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56621"/>
          <a:ext cx="1270" cy="124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5757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0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1930</xdr:rowOff>
    </xdr:from>
    <xdr:to>
      <xdr:col>24</xdr:col>
      <xdr:colOff>152400</xdr:colOff>
      <xdr:row>98</xdr:row>
      <xdr:rowOff>1930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04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72798</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3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191,782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126121</xdr:rowOff>
    </xdr:from>
    <xdr:to>
      <xdr:col>24</xdr:col>
      <xdr:colOff>152400</xdr:colOff>
      <xdr:row>90</xdr:row>
      <xdr:rowOff>126121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56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157325</xdr:rowOff>
    </xdr:from>
    <xdr:to>
      <xdr:col>24</xdr:col>
      <xdr:colOff>63500</xdr:colOff>
      <xdr:row>96</xdr:row>
      <xdr:rowOff>92098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45075"/>
          <a:ext cx="838200" cy="10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13181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129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161754</xdr:rowOff>
    </xdr:from>
    <xdr:to>
      <xdr:col>24</xdr:col>
      <xdr:colOff>114300</xdr:colOff>
      <xdr:row>95</xdr:row>
      <xdr:rowOff>91904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7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157325</xdr:rowOff>
    </xdr:from>
    <xdr:to>
      <xdr:col>19</xdr:col>
      <xdr:colOff>177800</xdr:colOff>
      <xdr:row>97</xdr:row>
      <xdr:rowOff>13102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445075"/>
          <a:ext cx="889000" cy="19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3823</xdr:rowOff>
    </xdr:from>
    <xdr:to>
      <xdr:col>20</xdr:col>
      <xdr:colOff>38100</xdr:colOff>
      <xdr:row>95</xdr:row>
      <xdr:rowOff>105423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9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121950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06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13102</xdr:rowOff>
    </xdr:from>
    <xdr:to>
      <xdr:col>15</xdr:col>
      <xdr:colOff>50800</xdr:colOff>
      <xdr:row>97</xdr:row>
      <xdr:rowOff>40830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43752"/>
          <a:ext cx="889000" cy="2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140602</xdr:rowOff>
    </xdr:from>
    <xdr:to>
      <xdr:col>15</xdr:col>
      <xdr:colOff>101600</xdr:colOff>
      <xdr:row>96</xdr:row>
      <xdr:rowOff>70752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28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87279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0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40830</xdr:rowOff>
    </xdr:from>
    <xdr:to>
      <xdr:col>10</xdr:col>
      <xdr:colOff>114300</xdr:colOff>
      <xdr:row>97</xdr:row>
      <xdr:rowOff>54981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71480"/>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33807</xdr:rowOff>
    </xdr:from>
    <xdr:to>
      <xdr:col>10</xdr:col>
      <xdr:colOff>165100</xdr:colOff>
      <xdr:row>96</xdr:row>
      <xdr:rowOff>135407</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493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151934</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98464</xdr:rowOff>
    </xdr:from>
    <xdr:to>
      <xdr:col>6</xdr:col>
      <xdr:colOff>38100</xdr:colOff>
      <xdr:row>97</xdr:row>
      <xdr:rowOff>28614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5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45141</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3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41298</xdr:rowOff>
    </xdr:from>
    <xdr:to>
      <xdr:col>24</xdr:col>
      <xdr:colOff>114300</xdr:colOff>
      <xdr:row>96</xdr:row>
      <xdr:rowOff>142898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0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19725</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7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106525</xdr:rowOff>
    </xdr:from>
    <xdr:to>
      <xdr:col>20</xdr:col>
      <xdr:colOff>38100</xdr:colOff>
      <xdr:row>96</xdr:row>
      <xdr:rowOff>36675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27802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48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133752</xdr:rowOff>
    </xdr:from>
    <xdr:to>
      <xdr:col>15</xdr:col>
      <xdr:colOff>101600</xdr:colOff>
      <xdr:row>97</xdr:row>
      <xdr:rowOff>63902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5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55029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8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161480</xdr:rowOff>
    </xdr:from>
    <xdr:to>
      <xdr:col>10</xdr:col>
      <xdr:colOff>165100</xdr:colOff>
      <xdr:row>97</xdr:row>
      <xdr:rowOff>91630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2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82757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1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4181</xdr:rowOff>
    </xdr:from>
    <xdr:to>
      <xdr:col>6</xdr:col>
      <xdr:colOff>38100</xdr:colOff>
      <xdr:row>97</xdr:row>
      <xdr:rowOff>105781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3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96908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2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90932</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05882"/>
          <a:ext cx="1270" cy="1325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37609</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18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90932</xdr:rowOff>
    </xdr:from>
    <xdr:to>
      <xdr:col>55</xdr:col>
      <xdr:colOff>88900</xdr:colOff>
      <xdr:row>31</xdr:row>
      <xdr:rowOff>90932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0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92155</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358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69279</xdr:rowOff>
    </xdr:from>
    <xdr:to>
      <xdr:col>55</xdr:col>
      <xdr:colOff>50800</xdr:colOff>
      <xdr:row>38</xdr:row>
      <xdr:rowOff>170879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8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66421</xdr:rowOff>
    </xdr:from>
    <xdr:to>
      <xdr:col>50</xdr:col>
      <xdr:colOff>165100</xdr:colOff>
      <xdr:row>38</xdr:row>
      <xdr:rowOff>168021</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8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13098</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356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50229</xdr:rowOff>
    </xdr:from>
    <xdr:to>
      <xdr:col>46</xdr:col>
      <xdr:colOff>38100</xdr:colOff>
      <xdr:row>38</xdr:row>
      <xdr:rowOff>151829</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6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168355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340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90995</xdr:rowOff>
    </xdr:from>
    <xdr:to>
      <xdr:col>41</xdr:col>
      <xdr:colOff>101600</xdr:colOff>
      <xdr:row>39</xdr:row>
      <xdr:rowOff>21145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60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37673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381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117094</xdr:rowOff>
    </xdr:from>
    <xdr:to>
      <xdr:col>36</xdr:col>
      <xdr:colOff>165100</xdr:colOff>
      <xdr:row>39</xdr:row>
      <xdr:rowOff>47244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6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63771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407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26635</xdr:rowOff>
    </xdr:from>
    <xdr:to>
      <xdr:col>54</xdr:col>
      <xdr:colOff>189865</xdr:colOff>
      <xdr:row>58</xdr:row>
      <xdr:rowOff>53376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70585"/>
          <a:ext cx="1270" cy="1226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57203</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53376</xdr:rowOff>
    </xdr:from>
    <xdr:to>
      <xdr:col>55</xdr:col>
      <xdr:colOff>88900</xdr:colOff>
      <xdr:row>58</xdr:row>
      <xdr:rowOff>53376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999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144762</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4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26635</xdr:rowOff>
    </xdr:from>
    <xdr:to>
      <xdr:col>55</xdr:col>
      <xdr:colOff>88900</xdr:colOff>
      <xdr:row>51</xdr:row>
      <xdr:rowOff>26635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70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139919</xdr:rowOff>
    </xdr:from>
    <xdr:to>
      <xdr:col>55</xdr:col>
      <xdr:colOff>0</xdr:colOff>
      <xdr:row>57</xdr:row>
      <xdr:rowOff>54505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41119"/>
          <a:ext cx="838200" cy="8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109528</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39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86651</xdr:rowOff>
    </xdr:from>
    <xdr:to>
      <xdr:col>55</xdr:col>
      <xdr:colOff>50800</xdr:colOff>
      <xdr:row>57</xdr:row>
      <xdr:rowOff>16801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7601</xdr:rowOff>
    </xdr:from>
    <xdr:to>
      <xdr:col>50</xdr:col>
      <xdr:colOff>114300</xdr:colOff>
      <xdr:row>57</xdr:row>
      <xdr:rowOff>54505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80251"/>
          <a:ext cx="889000" cy="4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100829</xdr:rowOff>
    </xdr:from>
    <xdr:to>
      <xdr:col>50</xdr:col>
      <xdr:colOff>165100</xdr:colOff>
      <xdr:row>57</xdr:row>
      <xdr:rowOff>30979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47506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7601</xdr:rowOff>
    </xdr:from>
    <xdr:to>
      <xdr:col>45</xdr:col>
      <xdr:colOff>177800</xdr:colOff>
      <xdr:row>57</xdr:row>
      <xdr:rowOff>26223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80251"/>
          <a:ext cx="889000" cy="1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103096</xdr:rowOff>
    </xdr:from>
    <xdr:to>
      <xdr:col>46</xdr:col>
      <xdr:colOff>38100</xdr:colOff>
      <xdr:row>57</xdr:row>
      <xdr:rowOff>33246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49773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162487</xdr:rowOff>
    </xdr:from>
    <xdr:to>
      <xdr:col>41</xdr:col>
      <xdr:colOff>50800</xdr:colOff>
      <xdr:row>57</xdr:row>
      <xdr:rowOff>26223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63687"/>
          <a:ext cx="889000" cy="3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86267</xdr:rowOff>
    </xdr:from>
    <xdr:to>
      <xdr:col>41</xdr:col>
      <xdr:colOff>101600</xdr:colOff>
      <xdr:row>57</xdr:row>
      <xdr:rowOff>16417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68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6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107421</xdr:rowOff>
    </xdr:from>
    <xdr:to>
      <xdr:col>36</xdr:col>
      <xdr:colOff>165100</xdr:colOff>
      <xdr:row>57</xdr:row>
      <xdr:rowOff>37571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54098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8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89119</xdr:rowOff>
    </xdr:from>
    <xdr:to>
      <xdr:col>55</xdr:col>
      <xdr:colOff>50800</xdr:colOff>
      <xdr:row>57</xdr:row>
      <xdr:rowOff>19269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9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67546</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6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3705</xdr:rowOff>
    </xdr:from>
    <xdr:to>
      <xdr:col>50</xdr:col>
      <xdr:colOff>165100</xdr:colOff>
      <xdr:row>57</xdr:row>
      <xdr:rowOff>105305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7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96432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6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128251</xdr:rowOff>
    </xdr:from>
    <xdr:to>
      <xdr:col>46</xdr:col>
      <xdr:colOff>38100</xdr:colOff>
      <xdr:row>57</xdr:row>
      <xdr:rowOff>58401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2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49528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2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146873</xdr:rowOff>
    </xdr:from>
    <xdr:to>
      <xdr:col>41</xdr:col>
      <xdr:colOff>101600</xdr:colOff>
      <xdr:row>57</xdr:row>
      <xdr:rowOff>77023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4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68150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4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111687</xdr:rowOff>
    </xdr:from>
    <xdr:to>
      <xdr:col>36</xdr:col>
      <xdr:colOff>165100</xdr:colOff>
      <xdr:row>57</xdr:row>
      <xdr:rowOff>41837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32964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0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19559</xdr:rowOff>
    </xdr:from>
    <xdr:to>
      <xdr:col>54</xdr:col>
      <xdr:colOff>189865</xdr:colOff>
      <xdr:row>79</xdr:row>
      <xdr:rowOff>22577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92509"/>
          <a:ext cx="1270" cy="137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26404</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7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22577</xdr:rowOff>
    </xdr:from>
    <xdr:to>
      <xdr:col>55</xdr:col>
      <xdr:colOff>88900</xdr:colOff>
      <xdr:row>79</xdr:row>
      <xdr:rowOff>22577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67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137686</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96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366,533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19559</xdr:rowOff>
    </xdr:from>
    <xdr:to>
      <xdr:col>55</xdr:col>
      <xdr:colOff>88900</xdr:colOff>
      <xdr:row>71</xdr:row>
      <xdr:rowOff>19559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92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162525</xdr:rowOff>
    </xdr:from>
    <xdr:to>
      <xdr:col>55</xdr:col>
      <xdr:colOff>0</xdr:colOff>
      <xdr:row>78</xdr:row>
      <xdr:rowOff>165860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35625"/>
          <a:ext cx="8382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169429</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99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146552</xdr:rowOff>
    </xdr:from>
    <xdr:to>
      <xdr:col>55</xdr:col>
      <xdr:colOff>50800</xdr:colOff>
      <xdr:row>78</xdr:row>
      <xdr:rowOff>76702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34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117461</xdr:rowOff>
    </xdr:from>
    <xdr:to>
      <xdr:col>50</xdr:col>
      <xdr:colOff>114300</xdr:colOff>
      <xdr:row>78</xdr:row>
      <xdr:rowOff>162525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90561"/>
          <a:ext cx="889000" cy="4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153800</xdr:rowOff>
    </xdr:from>
    <xdr:to>
      <xdr:col>50</xdr:col>
      <xdr:colOff>165100</xdr:colOff>
      <xdr:row>78</xdr:row>
      <xdr:rowOff>83950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35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100477</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13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117461</xdr:rowOff>
    </xdr:from>
    <xdr:to>
      <xdr:col>45</xdr:col>
      <xdr:colOff>177800</xdr:colOff>
      <xdr:row>78</xdr:row>
      <xdr:rowOff>171266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90561"/>
          <a:ext cx="889000" cy="5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159435</xdr:rowOff>
    </xdr:from>
    <xdr:to>
      <xdr:col>46</xdr:col>
      <xdr:colOff>38100</xdr:colOff>
      <xdr:row>78</xdr:row>
      <xdr:rowOff>89585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3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106112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13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171266</xdr:rowOff>
    </xdr:from>
    <xdr:to>
      <xdr:col>41</xdr:col>
      <xdr:colOff>50800</xdr:colOff>
      <xdr:row>79</xdr:row>
      <xdr:rowOff>181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44366"/>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75059</xdr:rowOff>
    </xdr:from>
    <xdr:to>
      <xdr:col>41</xdr:col>
      <xdr:colOff>101600</xdr:colOff>
      <xdr:row>79</xdr:row>
      <xdr:rowOff>5209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4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21736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2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162075</xdr:rowOff>
    </xdr:from>
    <xdr:to>
      <xdr:col>36</xdr:col>
      <xdr:colOff>165100</xdr:colOff>
      <xdr:row>78</xdr:row>
      <xdr:rowOff>92225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36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108752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13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115060</xdr:rowOff>
    </xdr:from>
    <xdr:to>
      <xdr:col>55</xdr:col>
      <xdr:colOff>50800</xdr:colOff>
      <xdr:row>79</xdr:row>
      <xdr:rowOff>45210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8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29987</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0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111725</xdr:rowOff>
    </xdr:from>
    <xdr:to>
      <xdr:col>50</xdr:col>
      <xdr:colOff>165100</xdr:colOff>
      <xdr:row>79</xdr:row>
      <xdr:rowOff>41875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33002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7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66661</xdr:rowOff>
    </xdr:from>
    <xdr:to>
      <xdr:col>46</xdr:col>
      <xdr:colOff>38100</xdr:colOff>
      <xdr:row>78</xdr:row>
      <xdr:rowOff>168261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159388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3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120466</xdr:rowOff>
    </xdr:from>
    <xdr:to>
      <xdr:col>41</xdr:col>
      <xdr:colOff>101600</xdr:colOff>
      <xdr:row>79</xdr:row>
      <xdr:rowOff>50616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9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41743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8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120831</xdr:rowOff>
    </xdr:from>
    <xdr:to>
      <xdr:col>36</xdr:col>
      <xdr:colOff>165100</xdr:colOff>
      <xdr:row>79</xdr:row>
      <xdr:rowOff>50981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9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42108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8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93652</xdr:rowOff>
    </xdr:from>
    <xdr:to>
      <xdr:col>54</xdr:col>
      <xdr:colOff>189865</xdr:colOff>
      <xdr:row>97</xdr:row>
      <xdr:rowOff>120506</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24152"/>
          <a:ext cx="1270" cy="122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124333</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75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120506</xdr:rowOff>
    </xdr:from>
    <xdr:to>
      <xdr:col>55</xdr:col>
      <xdr:colOff>88900</xdr:colOff>
      <xdr:row>97</xdr:row>
      <xdr:rowOff>120506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75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40329</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299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196,043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93652</xdr:rowOff>
    </xdr:from>
    <xdr:to>
      <xdr:col>55</xdr:col>
      <xdr:colOff>88900</xdr:colOff>
      <xdr:row>90</xdr:row>
      <xdr:rowOff>93652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2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88737</xdr:rowOff>
    </xdr:from>
    <xdr:to>
      <xdr:col>55</xdr:col>
      <xdr:colOff>0</xdr:colOff>
      <xdr:row>96</xdr:row>
      <xdr:rowOff>2442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376487"/>
          <a:ext cx="838200" cy="8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64915</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181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42038</xdr:rowOff>
    </xdr:from>
    <xdr:to>
      <xdr:col>55</xdr:col>
      <xdr:colOff>50800</xdr:colOff>
      <xdr:row>95</xdr:row>
      <xdr:rowOff>143638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88737</xdr:rowOff>
    </xdr:from>
    <xdr:to>
      <xdr:col>50</xdr:col>
      <xdr:colOff>114300</xdr:colOff>
      <xdr:row>96</xdr:row>
      <xdr:rowOff>22642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376487"/>
          <a:ext cx="889000" cy="10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54328</xdr:rowOff>
    </xdr:from>
    <xdr:to>
      <xdr:col>50</xdr:col>
      <xdr:colOff>165100</xdr:colOff>
      <xdr:row>95</xdr:row>
      <xdr:rowOff>155928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34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147055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43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22642</xdr:rowOff>
    </xdr:from>
    <xdr:to>
      <xdr:col>45</xdr:col>
      <xdr:colOff>177800</xdr:colOff>
      <xdr:row>96</xdr:row>
      <xdr:rowOff>58547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481842"/>
          <a:ext cx="889000" cy="3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55372</xdr:rowOff>
    </xdr:from>
    <xdr:to>
      <xdr:col>46</xdr:col>
      <xdr:colOff>38100</xdr:colOff>
      <xdr:row>95</xdr:row>
      <xdr:rowOff>156972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34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2049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11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42058</xdr:rowOff>
    </xdr:from>
    <xdr:to>
      <xdr:col>41</xdr:col>
      <xdr:colOff>50800</xdr:colOff>
      <xdr:row>96</xdr:row>
      <xdr:rowOff>58547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501258"/>
          <a:ext cx="889000" cy="1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57818</xdr:rowOff>
    </xdr:from>
    <xdr:to>
      <xdr:col>41</xdr:col>
      <xdr:colOff>101600</xdr:colOff>
      <xdr:row>96</xdr:row>
      <xdr:rowOff>159418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1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150545</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0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73758</xdr:rowOff>
    </xdr:from>
    <xdr:to>
      <xdr:col>36</xdr:col>
      <xdr:colOff>165100</xdr:colOff>
      <xdr:row>97</xdr:row>
      <xdr:rowOff>3908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53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166485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62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123092</xdr:rowOff>
    </xdr:from>
    <xdr:to>
      <xdr:col>55</xdr:col>
      <xdr:colOff>50800</xdr:colOff>
      <xdr:row>96</xdr:row>
      <xdr:rowOff>53242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4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101519</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38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37937</xdr:rowOff>
    </xdr:from>
    <xdr:to>
      <xdr:col>50</xdr:col>
      <xdr:colOff>165100</xdr:colOff>
      <xdr:row>95</xdr:row>
      <xdr:rowOff>139537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32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156064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10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143292</xdr:rowOff>
    </xdr:from>
    <xdr:to>
      <xdr:col>46</xdr:col>
      <xdr:colOff>38100</xdr:colOff>
      <xdr:row>96</xdr:row>
      <xdr:rowOff>73442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43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64569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52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7747</xdr:rowOff>
    </xdr:from>
    <xdr:to>
      <xdr:col>41</xdr:col>
      <xdr:colOff>101600</xdr:colOff>
      <xdr:row>96</xdr:row>
      <xdr:rowOff>109347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46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125874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2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162708</xdr:rowOff>
    </xdr:from>
    <xdr:to>
      <xdr:col>36</xdr:col>
      <xdr:colOff>165100</xdr:colOff>
      <xdr:row>96</xdr:row>
      <xdr:rowOff>92858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45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109385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22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60353</xdr:rowOff>
    </xdr:from>
    <xdr:to>
      <xdr:col>85</xdr:col>
      <xdr:colOff>126364</xdr:colOff>
      <xdr:row>39</xdr:row>
      <xdr:rowOff>20531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75303"/>
          <a:ext cx="1269" cy="133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24358</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71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20531</xdr:rowOff>
    </xdr:from>
    <xdr:to>
      <xdr:col>86</xdr:col>
      <xdr:colOff>25400</xdr:colOff>
      <xdr:row>39</xdr:row>
      <xdr:rowOff>20531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7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7030</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5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75,971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60353</xdr:rowOff>
    </xdr:from>
    <xdr:to>
      <xdr:col>86</xdr:col>
      <xdr:colOff>25400</xdr:colOff>
      <xdr:row>31</xdr:row>
      <xdr:rowOff>60353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75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120932</xdr:rowOff>
    </xdr:from>
    <xdr:to>
      <xdr:col>85</xdr:col>
      <xdr:colOff>127000</xdr:colOff>
      <xdr:row>37</xdr:row>
      <xdr:rowOff>132202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64582"/>
          <a:ext cx="838200" cy="1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150159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50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127282</xdr:rowOff>
    </xdr:from>
    <xdr:to>
      <xdr:col>85</xdr:col>
      <xdr:colOff>177800</xdr:colOff>
      <xdr:row>37</xdr:row>
      <xdr:rowOff>57432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132202</xdr:rowOff>
    </xdr:from>
    <xdr:to>
      <xdr:col>81</xdr:col>
      <xdr:colOff>50800</xdr:colOff>
      <xdr:row>37</xdr:row>
      <xdr:rowOff>137345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75852"/>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101427</xdr:rowOff>
    </xdr:from>
    <xdr:to>
      <xdr:col>81</xdr:col>
      <xdr:colOff>101600</xdr:colOff>
      <xdr:row>37</xdr:row>
      <xdr:rowOff>31577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48104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137345</xdr:rowOff>
    </xdr:from>
    <xdr:to>
      <xdr:col>76</xdr:col>
      <xdr:colOff>114300</xdr:colOff>
      <xdr:row>37</xdr:row>
      <xdr:rowOff>158217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80995"/>
          <a:ext cx="889000" cy="2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162052</xdr:rowOff>
    </xdr:from>
    <xdr:to>
      <xdr:col>76</xdr:col>
      <xdr:colOff>165100</xdr:colOff>
      <xdr:row>36</xdr:row>
      <xdr:rowOff>92202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108729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97843</xdr:rowOff>
    </xdr:from>
    <xdr:to>
      <xdr:col>71</xdr:col>
      <xdr:colOff>177800</xdr:colOff>
      <xdr:row>37</xdr:row>
      <xdr:rowOff>158217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41493"/>
          <a:ext cx="889000" cy="6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15588</xdr:rowOff>
    </xdr:from>
    <xdr:to>
      <xdr:col>72</xdr:col>
      <xdr:colOff>38100</xdr:colOff>
      <xdr:row>37</xdr:row>
      <xdr:rowOff>117188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5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133715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3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6970</xdr:rowOff>
    </xdr:from>
    <xdr:to>
      <xdr:col>67</xdr:col>
      <xdr:colOff>101600</xdr:colOff>
      <xdr:row>37</xdr:row>
      <xdr:rowOff>108570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125097</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2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70132</xdr:rowOff>
    </xdr:from>
    <xdr:to>
      <xdr:col>85</xdr:col>
      <xdr:colOff>177800</xdr:colOff>
      <xdr:row>38</xdr:row>
      <xdr:rowOff>282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48559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9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81402</xdr:rowOff>
    </xdr:from>
    <xdr:to>
      <xdr:col>81</xdr:col>
      <xdr:colOff>101600</xdr:colOff>
      <xdr:row>38</xdr:row>
      <xdr:rowOff>11552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2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2679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1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86545</xdr:rowOff>
    </xdr:from>
    <xdr:to>
      <xdr:col>76</xdr:col>
      <xdr:colOff>165100</xdr:colOff>
      <xdr:row>38</xdr:row>
      <xdr:rowOff>16695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7822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107417</xdr:rowOff>
    </xdr:from>
    <xdr:to>
      <xdr:col>72</xdr:col>
      <xdr:colOff>38100</xdr:colOff>
      <xdr:row>38</xdr:row>
      <xdr:rowOff>37567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5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28694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47043</xdr:rowOff>
    </xdr:from>
    <xdr:to>
      <xdr:col>67</xdr:col>
      <xdr:colOff>101600</xdr:colOff>
      <xdr:row>37</xdr:row>
      <xdr:rowOff>148643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9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139771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8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143902</xdr:rowOff>
    </xdr:from>
    <xdr:to>
      <xdr:col>85</xdr:col>
      <xdr:colOff>126364</xdr:colOff>
      <xdr:row>58</xdr:row>
      <xdr:rowOff>83573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16402"/>
          <a:ext cx="1269" cy="1311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87400</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3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83573</xdr:rowOff>
    </xdr:from>
    <xdr:to>
      <xdr:col>86</xdr:col>
      <xdr:colOff>25400</xdr:colOff>
      <xdr:row>58</xdr:row>
      <xdr:rowOff>83573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27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90579</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49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167,614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143902</xdr:rowOff>
    </xdr:from>
    <xdr:to>
      <xdr:col>86</xdr:col>
      <xdr:colOff>25400</xdr:colOff>
      <xdr:row>50</xdr:row>
      <xdr:rowOff>143902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16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115142</xdr:rowOff>
    </xdr:from>
    <xdr:to>
      <xdr:col>85</xdr:col>
      <xdr:colOff>127000</xdr:colOff>
      <xdr:row>57</xdr:row>
      <xdr:rowOff>27686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373442"/>
          <a:ext cx="838200" cy="42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159877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89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10000</xdr:rowOff>
    </xdr:from>
    <xdr:to>
      <xdr:col>85</xdr:col>
      <xdr:colOff>177800</xdr:colOff>
      <xdr:row>56</xdr:row>
      <xdr:rowOff>111600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27686</xdr:rowOff>
    </xdr:from>
    <xdr:to>
      <xdr:col>81</xdr:col>
      <xdr:colOff>50800</xdr:colOff>
      <xdr:row>57</xdr:row>
      <xdr:rowOff>55859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0336"/>
          <a:ext cx="889000" cy="2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42091</xdr:rowOff>
    </xdr:from>
    <xdr:to>
      <xdr:col>81</xdr:col>
      <xdr:colOff>101600</xdr:colOff>
      <xdr:row>56</xdr:row>
      <xdr:rowOff>143691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4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160218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1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55859</xdr:rowOff>
    </xdr:from>
    <xdr:to>
      <xdr:col>76</xdr:col>
      <xdr:colOff>114300</xdr:colOff>
      <xdr:row>57</xdr:row>
      <xdr:rowOff>147211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28509"/>
          <a:ext cx="889000" cy="9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31739</xdr:rowOff>
    </xdr:from>
    <xdr:to>
      <xdr:col>76</xdr:col>
      <xdr:colOff>165100</xdr:colOff>
      <xdr:row>56</xdr:row>
      <xdr:rowOff>133339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149866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0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150226</xdr:rowOff>
    </xdr:from>
    <xdr:to>
      <xdr:col>71</xdr:col>
      <xdr:colOff>177800</xdr:colOff>
      <xdr:row>57</xdr:row>
      <xdr:rowOff>147211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51426"/>
          <a:ext cx="889000" cy="16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84807</xdr:rowOff>
    </xdr:from>
    <xdr:to>
      <xdr:col>72</xdr:col>
      <xdr:colOff>38100</xdr:colOff>
      <xdr:row>57</xdr:row>
      <xdr:rowOff>14957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31484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145190</xdr:rowOff>
    </xdr:from>
    <xdr:to>
      <xdr:col>67</xdr:col>
      <xdr:colOff>101600</xdr:colOff>
      <xdr:row>57</xdr:row>
      <xdr:rowOff>75340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4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66467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3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64342</xdr:rowOff>
    </xdr:from>
    <xdr:to>
      <xdr:col>85</xdr:col>
      <xdr:colOff>177800</xdr:colOff>
      <xdr:row>54</xdr:row>
      <xdr:rowOff>165942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32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87219</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17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148336</xdr:rowOff>
    </xdr:from>
    <xdr:to>
      <xdr:col>81</xdr:col>
      <xdr:colOff>101600</xdr:colOff>
      <xdr:row>57</xdr:row>
      <xdr:rowOff>78486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69613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4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5059</xdr:rowOff>
    </xdr:from>
    <xdr:to>
      <xdr:col>76</xdr:col>
      <xdr:colOff>165100</xdr:colOff>
      <xdr:row>57</xdr:row>
      <xdr:rowOff>106659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7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97786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7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96411</xdr:rowOff>
    </xdr:from>
    <xdr:to>
      <xdr:col>72</xdr:col>
      <xdr:colOff>38100</xdr:colOff>
      <xdr:row>58</xdr:row>
      <xdr:rowOff>26561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17688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6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99426</xdr:rowOff>
    </xdr:from>
    <xdr:to>
      <xdr:col>67</xdr:col>
      <xdr:colOff>101600</xdr:colOff>
      <xdr:row>57</xdr:row>
      <xdr:rowOff>29576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0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46103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7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24916</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026416"/>
          <a:ext cx="1269" cy="1486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143043</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801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162,553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24916</xdr:rowOff>
    </xdr:from>
    <xdr:to>
      <xdr:col>86</xdr:col>
      <xdr:colOff>25400</xdr:colOff>
      <xdr:row>70</xdr:row>
      <xdr:rowOff>24916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026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14474</xdr:rowOff>
    </xdr:from>
    <xdr:to>
      <xdr:col>85</xdr:col>
      <xdr:colOff>127000</xdr:colOff>
      <xdr:row>77</xdr:row>
      <xdr:rowOff>68404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216124"/>
          <a:ext cx="838200" cy="5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129963</xdr:rowOff>
    </xdr:from>
    <xdr:ext cx="534377"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31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151536</xdr:rowOff>
    </xdr:from>
    <xdr:to>
      <xdr:col>85</xdr:col>
      <xdr:colOff>177800</xdr:colOff>
      <xdr:row>78</xdr:row>
      <xdr:rowOff>81686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35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14474</xdr:rowOff>
    </xdr:from>
    <xdr:to>
      <xdr:col>81</xdr:col>
      <xdr:colOff>50800</xdr:colOff>
      <xdr:row>78</xdr:row>
      <xdr:rowOff>34196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216124"/>
          <a:ext cx="889000" cy="19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140618</xdr:rowOff>
    </xdr:from>
    <xdr:to>
      <xdr:col>81</xdr:col>
      <xdr:colOff>101600</xdr:colOff>
      <xdr:row>78</xdr:row>
      <xdr:rowOff>70768</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4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61895</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14111" y="1343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34196</xdr:rowOff>
    </xdr:from>
    <xdr:to>
      <xdr:col>76</xdr:col>
      <xdr:colOff>114300</xdr:colOff>
      <xdr:row>78</xdr:row>
      <xdr:rowOff>117416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07296"/>
          <a:ext cx="889000" cy="8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133276</xdr:rowOff>
    </xdr:from>
    <xdr:to>
      <xdr:col>76</xdr:col>
      <xdr:colOff>165100</xdr:colOff>
      <xdr:row>78</xdr:row>
      <xdr:rowOff>63426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3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79953</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25111" y="1311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117416</xdr:rowOff>
    </xdr:from>
    <xdr:to>
      <xdr:col>71</xdr:col>
      <xdr:colOff>177800</xdr:colOff>
      <xdr:row>78</xdr:row>
      <xdr:rowOff>124713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90516"/>
          <a:ext cx="8890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140911</xdr:rowOff>
    </xdr:from>
    <xdr:to>
      <xdr:col>72</xdr:col>
      <xdr:colOff>38100</xdr:colOff>
      <xdr:row>78</xdr:row>
      <xdr:rowOff>71061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4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87588</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36111" y="131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136531</xdr:rowOff>
    </xdr:from>
    <xdr:to>
      <xdr:col>67</xdr:col>
      <xdr:colOff>101600</xdr:colOff>
      <xdr:row>78</xdr:row>
      <xdr:rowOff>66681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3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83208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311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17604</xdr:rowOff>
    </xdr:from>
    <xdr:to>
      <xdr:col>85</xdr:col>
      <xdr:colOff>177800</xdr:colOff>
      <xdr:row>77</xdr:row>
      <xdr:rowOff>119204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21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40481</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07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135124</xdr:rowOff>
    </xdr:from>
    <xdr:to>
      <xdr:col>81</xdr:col>
      <xdr:colOff>101600</xdr:colOff>
      <xdr:row>77</xdr:row>
      <xdr:rowOff>65274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16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81800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94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154846</xdr:rowOff>
    </xdr:from>
    <xdr:to>
      <xdr:col>76</xdr:col>
      <xdr:colOff>165100</xdr:colOff>
      <xdr:row>78</xdr:row>
      <xdr:rowOff>84996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5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76123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25111" y="1344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66616</xdr:rowOff>
    </xdr:from>
    <xdr:to>
      <xdr:col>72</xdr:col>
      <xdr:colOff>38100</xdr:colOff>
      <xdr:row>78</xdr:row>
      <xdr:rowOff>168216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3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159343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3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73913</xdr:rowOff>
    </xdr:from>
    <xdr:to>
      <xdr:col>67</xdr:col>
      <xdr:colOff>101600</xdr:colOff>
      <xdr:row>79</xdr:row>
      <xdr:rowOff>4063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4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166640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3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33085</xdr:rowOff>
    </xdr:from>
    <xdr:to>
      <xdr:col>85</xdr:col>
      <xdr:colOff>126364</xdr:colOff>
      <xdr:row>99</xdr:row>
      <xdr:rowOff>116731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63585"/>
          <a:ext cx="1269" cy="162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120558</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709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116731</xdr:rowOff>
    </xdr:from>
    <xdr:to>
      <xdr:col>86</xdr:col>
      <xdr:colOff>25400</xdr:colOff>
      <xdr:row>99</xdr:row>
      <xdr:rowOff>116731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7090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151212</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3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177,794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33085</xdr:rowOff>
    </xdr:from>
    <xdr:to>
      <xdr:col>86</xdr:col>
      <xdr:colOff>25400</xdr:colOff>
      <xdr:row>90</xdr:row>
      <xdr:rowOff>33085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6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18270</xdr:rowOff>
    </xdr:from>
    <xdr:to>
      <xdr:col>85</xdr:col>
      <xdr:colOff>127000</xdr:colOff>
      <xdr:row>96</xdr:row>
      <xdr:rowOff>50448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477470"/>
          <a:ext cx="838200" cy="3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167687</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2839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144810</xdr:rowOff>
    </xdr:from>
    <xdr:to>
      <xdr:col>85</xdr:col>
      <xdr:colOff>177800</xdr:colOff>
      <xdr:row>96</xdr:row>
      <xdr:rowOff>74960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18270</xdr:rowOff>
    </xdr:from>
    <xdr:to>
      <xdr:col>81</xdr:col>
      <xdr:colOff>50800</xdr:colOff>
      <xdr:row>96</xdr:row>
      <xdr:rowOff>72197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477470"/>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155673</xdr:rowOff>
    </xdr:from>
    <xdr:to>
      <xdr:col>81</xdr:col>
      <xdr:colOff>101600</xdr:colOff>
      <xdr:row>96</xdr:row>
      <xdr:rowOff>85823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76950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53442</xdr:rowOff>
    </xdr:from>
    <xdr:to>
      <xdr:col>76</xdr:col>
      <xdr:colOff>114300</xdr:colOff>
      <xdr:row>96</xdr:row>
      <xdr:rowOff>72197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512642"/>
          <a:ext cx="889000" cy="1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12091</xdr:rowOff>
    </xdr:from>
    <xdr:to>
      <xdr:col>76</xdr:col>
      <xdr:colOff>165100</xdr:colOff>
      <xdr:row>96</xdr:row>
      <xdr:rowOff>113691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130218</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46769</xdr:rowOff>
    </xdr:from>
    <xdr:to>
      <xdr:col>71</xdr:col>
      <xdr:colOff>177800</xdr:colOff>
      <xdr:row>96</xdr:row>
      <xdr:rowOff>53442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505969"/>
          <a:ext cx="889000" cy="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74879</xdr:rowOff>
    </xdr:from>
    <xdr:to>
      <xdr:col>72</xdr:col>
      <xdr:colOff>38100</xdr:colOff>
      <xdr:row>97</xdr:row>
      <xdr:rowOff>5029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53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167606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62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96008</xdr:rowOff>
    </xdr:from>
    <xdr:to>
      <xdr:col>67</xdr:col>
      <xdr:colOff>101600</xdr:colOff>
      <xdr:row>97</xdr:row>
      <xdr:rowOff>26158</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55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17285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64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171098</xdr:rowOff>
    </xdr:from>
    <xdr:to>
      <xdr:col>85</xdr:col>
      <xdr:colOff>177800</xdr:colOff>
      <xdr:row>96</xdr:row>
      <xdr:rowOff>101248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149525</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3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138920</xdr:rowOff>
    </xdr:from>
    <xdr:to>
      <xdr:col>81</xdr:col>
      <xdr:colOff>101600</xdr:colOff>
      <xdr:row>96</xdr:row>
      <xdr:rowOff>69070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4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85597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20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21397</xdr:rowOff>
    </xdr:from>
    <xdr:to>
      <xdr:col>76</xdr:col>
      <xdr:colOff>165100</xdr:colOff>
      <xdr:row>96</xdr:row>
      <xdr:rowOff>122997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8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114124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5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2642</xdr:rowOff>
    </xdr:from>
    <xdr:to>
      <xdr:col>72</xdr:col>
      <xdr:colOff>38100</xdr:colOff>
      <xdr:row>96</xdr:row>
      <xdr:rowOff>104242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4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120769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23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167419</xdr:rowOff>
    </xdr:from>
    <xdr:to>
      <xdr:col>67</xdr:col>
      <xdr:colOff>101600</xdr:colOff>
      <xdr:row>96</xdr:row>
      <xdr:rowOff>97569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5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114096</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469744"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13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12173</xdr:rowOff>
    </xdr:from>
    <xdr:ext cx="313932"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2727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160746</xdr:rowOff>
    </xdr:from>
    <xdr:to>
      <xdr:col>116</xdr:col>
      <xdr:colOff>114300</xdr:colOff>
      <xdr:row>39</xdr:row>
      <xdr:rowOff>90896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7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125912</xdr:rowOff>
    </xdr:from>
    <xdr:to>
      <xdr:col>112</xdr:col>
      <xdr:colOff>38100</xdr:colOff>
      <xdr:row>39</xdr:row>
      <xdr:rowOff>56062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4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72588</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66333" y="64162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1270</xdr:rowOff>
    </xdr:from>
    <xdr:to>
      <xdr:col>107</xdr:col>
      <xdr:colOff>101600</xdr:colOff>
      <xdr:row>39</xdr:row>
      <xdr:rowOff>102870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68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119397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77333" y="64630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43724</xdr:rowOff>
    </xdr:from>
    <xdr:to>
      <xdr:col>102</xdr:col>
      <xdr:colOff>165100</xdr:colOff>
      <xdr:row>39</xdr:row>
      <xdr:rowOff>145324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30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161851</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5055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36104</xdr:rowOff>
    </xdr:from>
    <xdr:to>
      <xdr:col>98</xdr:col>
      <xdr:colOff>38100</xdr:colOff>
      <xdr:row>39</xdr:row>
      <xdr:rowOff>137704</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2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154231</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333" y="64978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139172</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542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総務費については、住民一人当たり</a:t>
          </a:r>
          <a:r>
            <a:rPr kumimoji="1" lang="ja-JP" altLang="en-US" sz="1100">
              <a:solidFill>
                <a:schemeClr val="dk1"/>
              </a:solidFill>
              <a:effectLst/>
              <a:latin typeface="+mn-lt"/>
              <a:ea typeface="+mn-ea"/>
              <a:cs typeface="+mn-cs"/>
            </a:rPr>
            <a:t>２１３，３７７</a:t>
          </a:r>
          <a:r>
            <a:rPr kumimoji="1" lang="ja-JP" altLang="ja-JP" sz="1100">
              <a:solidFill>
                <a:schemeClr val="dk1"/>
              </a:solidFill>
              <a:effectLst/>
              <a:latin typeface="+mn-lt"/>
              <a:ea typeface="+mn-ea"/>
              <a:cs typeface="+mn-cs"/>
            </a:rPr>
            <a:t>円となって</a:t>
          </a:r>
          <a:r>
            <a:rPr kumimoji="1" lang="ja-JP" altLang="en-US" sz="1100">
              <a:solidFill>
                <a:schemeClr val="dk1"/>
              </a:solidFill>
              <a:effectLst/>
              <a:latin typeface="+mn-lt"/>
              <a:ea typeface="+mn-ea"/>
              <a:cs typeface="+mn-cs"/>
            </a:rPr>
            <a:t>おり、前年度より５６，３１２円減っている。令和３年度に</a:t>
          </a:r>
          <a:r>
            <a:rPr kumimoji="1" lang="ja-JP" altLang="ja-JP" sz="1100">
              <a:solidFill>
                <a:schemeClr val="dk1"/>
              </a:solidFill>
              <a:effectLst/>
              <a:latin typeface="+mn-lt"/>
              <a:ea typeface="+mn-ea"/>
              <a:cs typeface="+mn-cs"/>
            </a:rPr>
            <a:t>特定目的基金へ積み立てを行ったことが</a:t>
          </a:r>
          <a:r>
            <a:rPr kumimoji="1" lang="ja-JP" altLang="en-US" sz="1100">
              <a:solidFill>
                <a:schemeClr val="dk1"/>
              </a:solidFill>
              <a:effectLst/>
              <a:latin typeface="+mn-lt"/>
              <a:ea typeface="+mn-ea"/>
              <a:cs typeface="+mn-cs"/>
            </a:rPr>
            <a:t>減っている</a:t>
          </a:r>
          <a:r>
            <a:rPr kumimoji="1" lang="ja-JP" altLang="ja-JP" sz="1100">
              <a:solidFill>
                <a:schemeClr val="dk1"/>
              </a:solidFill>
              <a:effectLst/>
              <a:latin typeface="+mn-lt"/>
              <a:ea typeface="+mn-ea"/>
              <a:cs typeface="+mn-cs"/>
            </a:rPr>
            <a:t>要因と考えられる。民生費については、住民一人当たり</a:t>
          </a:r>
          <a:r>
            <a:rPr kumimoji="1" lang="ja-JP" altLang="en-US" sz="1100">
              <a:solidFill>
                <a:schemeClr val="dk1"/>
              </a:solidFill>
              <a:effectLst/>
              <a:latin typeface="+mn-lt"/>
              <a:ea typeface="+mn-ea"/>
              <a:cs typeface="+mn-cs"/>
            </a:rPr>
            <a:t>２３７，１７７</a:t>
          </a:r>
          <a:r>
            <a:rPr kumimoji="1" lang="ja-JP" altLang="ja-JP" sz="1100">
              <a:solidFill>
                <a:schemeClr val="dk1"/>
              </a:solidFill>
              <a:effectLst/>
              <a:latin typeface="+mn-lt"/>
              <a:ea typeface="+mn-ea"/>
              <a:cs typeface="+mn-cs"/>
            </a:rPr>
            <a:t>円となっている。これは他団体にはない救護施設「しらがね寮」（生活保護施設）があることや、他団体に比べ保育園・認定こども園の施設数が多いことが大きな要因として考えられる。公立保育所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年度から民営化したが、今後 も社会保障費の自然増に対応しながら行財政改革プランに沿って扶助費全体について抑制していく。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mn-lt"/>
              <a:ea typeface="+mn-ea"/>
              <a:cs typeface="+mn-cs"/>
            </a:rPr>
            <a:t>第４次行財政</a:t>
          </a:r>
          <a:r>
            <a:rPr lang="ja-JP" altLang="en-US" sz="900">
              <a:solidFill>
                <a:schemeClr val="dk1"/>
              </a:solidFill>
              <a:effectLst/>
              <a:latin typeface="+mn-lt"/>
              <a:ea typeface="+mn-ea"/>
              <a:cs typeface="+mn-cs"/>
            </a:rPr>
            <a:t>改</a:t>
          </a:r>
          <a:r>
            <a:rPr lang="ja-JP" altLang="ja-JP" sz="900">
              <a:solidFill>
                <a:schemeClr val="dk1"/>
              </a:solidFill>
              <a:effectLst/>
              <a:latin typeface="+mn-lt"/>
              <a:ea typeface="+mn-ea"/>
              <a:cs typeface="+mn-cs"/>
            </a:rPr>
            <a:t>革プランの財政計画において、実質収支３億円を確保するよう財政規律を定めて財政運営を行っている。普通交付税が一本算定に移行し厳しい状況での予算編成となった。事務効率化による歳出削減に努めるなか、税収の臨時的伸びや普通交付税一本算定の増額もあったが、最終的には</a:t>
          </a:r>
          <a:r>
            <a:rPr lang="ja-JP" altLang="en-US" sz="900">
              <a:solidFill>
                <a:schemeClr val="dk1"/>
              </a:solidFill>
              <a:effectLst/>
              <a:latin typeface="+mn-lt"/>
              <a:ea typeface="+mn-ea"/>
              <a:cs typeface="+mn-cs"/>
            </a:rPr>
            <a:t>予定していた</a:t>
          </a:r>
          <a:r>
            <a:rPr lang="ja-JP" altLang="ja-JP" sz="900">
              <a:solidFill>
                <a:schemeClr val="dk1"/>
              </a:solidFill>
              <a:effectLst/>
              <a:latin typeface="+mn-lt"/>
              <a:ea typeface="+mn-ea"/>
              <a:cs typeface="+mn-cs"/>
            </a:rPr>
            <a:t>財政調整基金を３億円取り</a:t>
          </a:r>
          <a:r>
            <a:rPr lang="ja-JP" altLang="en-US" sz="900">
              <a:solidFill>
                <a:schemeClr val="dk1"/>
              </a:solidFill>
              <a:effectLst/>
              <a:latin typeface="+mn-lt"/>
              <a:ea typeface="+mn-ea"/>
              <a:cs typeface="+mn-cs"/>
            </a:rPr>
            <a:t>崩さず</a:t>
          </a:r>
          <a:r>
            <a:rPr lang="ja-JP" altLang="ja-JP" sz="900">
              <a:solidFill>
                <a:schemeClr val="dk1"/>
              </a:solidFill>
              <a:effectLst/>
              <a:latin typeface="+mn-lt"/>
              <a:ea typeface="+mn-ea"/>
              <a:cs typeface="+mn-cs"/>
            </a:rPr>
            <a:t>実質収支額を確保した。</a:t>
          </a:r>
          <a:endParaRPr lang="ja-JP" altLang="ja-JP" sz="900">
            <a:effectLst/>
          </a:endParaRPr>
        </a:p>
        <a:p>
          <a:r>
            <a:rPr kumimoji="1" lang="ja-JP" altLang="ja-JP" sz="900">
              <a:solidFill>
                <a:schemeClr val="dk1"/>
              </a:solidFill>
              <a:effectLst/>
              <a:latin typeface="+mn-lt"/>
              <a:ea typeface="+mn-ea"/>
              <a:cs typeface="+mn-cs"/>
            </a:rPr>
            <a:t>　</a:t>
          </a:r>
          <a:r>
            <a:rPr lang="ja-JP" altLang="ja-JP" sz="900">
              <a:solidFill>
                <a:schemeClr val="dk1"/>
              </a:solidFill>
              <a:effectLst/>
              <a:latin typeface="+mn-lt"/>
              <a:ea typeface="+mn-ea"/>
              <a:cs typeface="+mn-cs"/>
            </a:rPr>
            <a:t>実質単年度収支は、</a:t>
          </a:r>
          <a:r>
            <a:rPr lang="ja-JP" altLang="en-US" sz="900">
              <a:solidFill>
                <a:schemeClr val="dk1"/>
              </a:solidFill>
              <a:effectLst/>
              <a:latin typeface="+mn-lt"/>
              <a:ea typeface="+mn-ea"/>
              <a:cs typeface="+mn-cs"/>
            </a:rPr>
            <a:t>令和</a:t>
          </a:r>
          <a:r>
            <a:rPr lang="en-US" altLang="ja-JP" sz="900">
              <a:solidFill>
                <a:schemeClr val="dk1"/>
              </a:solidFill>
              <a:effectLst/>
              <a:latin typeface="+mn-lt"/>
              <a:ea typeface="+mn-ea"/>
              <a:cs typeface="+mn-cs"/>
            </a:rPr>
            <a:t>3</a:t>
          </a:r>
          <a:r>
            <a:rPr lang="ja-JP" altLang="en-US" sz="900">
              <a:solidFill>
                <a:schemeClr val="dk1"/>
              </a:solidFill>
              <a:effectLst/>
              <a:latin typeface="+mn-lt"/>
              <a:ea typeface="+mn-ea"/>
              <a:cs typeface="+mn-cs"/>
            </a:rPr>
            <a:t>年度に</a:t>
          </a:r>
          <a:r>
            <a:rPr lang="ja-JP" altLang="ja-JP" sz="900">
              <a:solidFill>
                <a:schemeClr val="dk1"/>
              </a:solidFill>
              <a:effectLst/>
              <a:latin typeface="+mn-lt"/>
              <a:ea typeface="+mn-ea"/>
              <a:cs typeface="+mn-cs"/>
            </a:rPr>
            <a:t>財政調整基金の使途明確化に伴う特定目的基金へ積立を行うため</a:t>
          </a:r>
          <a:r>
            <a:rPr lang="en-US" altLang="ja-JP" sz="900">
              <a:solidFill>
                <a:schemeClr val="dk1"/>
              </a:solidFill>
              <a:effectLst/>
              <a:latin typeface="+mn-lt"/>
              <a:ea typeface="+mn-ea"/>
              <a:cs typeface="+mn-cs"/>
            </a:rPr>
            <a:t>14</a:t>
          </a:r>
          <a:r>
            <a:rPr lang="ja-JP" altLang="ja-JP" sz="900">
              <a:solidFill>
                <a:schemeClr val="dk1"/>
              </a:solidFill>
              <a:effectLst/>
              <a:latin typeface="+mn-lt"/>
              <a:ea typeface="+mn-ea"/>
              <a:cs typeface="+mn-cs"/>
            </a:rPr>
            <a:t>億</a:t>
          </a:r>
          <a:r>
            <a:rPr lang="en-US" altLang="ja-JP" sz="900">
              <a:solidFill>
                <a:schemeClr val="dk1"/>
              </a:solidFill>
              <a:effectLst/>
              <a:latin typeface="+mn-lt"/>
              <a:ea typeface="+mn-ea"/>
              <a:cs typeface="+mn-cs"/>
            </a:rPr>
            <a:t>47,000</a:t>
          </a:r>
          <a:r>
            <a:rPr lang="ja-JP" altLang="ja-JP" sz="900">
              <a:solidFill>
                <a:schemeClr val="dk1"/>
              </a:solidFill>
              <a:effectLst/>
              <a:latin typeface="+mn-lt"/>
              <a:ea typeface="+mn-ea"/>
              <a:cs typeface="+mn-cs"/>
            </a:rPr>
            <a:t>千円取り崩したことにより、前年度比マイナスとなった</a:t>
          </a:r>
          <a:r>
            <a:rPr lang="ja-JP" altLang="en-US" sz="900">
              <a:solidFill>
                <a:schemeClr val="dk1"/>
              </a:solidFill>
              <a:effectLst/>
              <a:latin typeface="+mn-lt"/>
              <a:ea typeface="+mn-ea"/>
              <a:cs typeface="+mn-cs"/>
            </a:rPr>
            <a:t>が令和</a:t>
          </a:r>
          <a:r>
            <a:rPr lang="en-US" altLang="ja-JP" sz="900">
              <a:solidFill>
                <a:schemeClr val="dk1"/>
              </a:solidFill>
              <a:effectLst/>
              <a:latin typeface="+mn-lt"/>
              <a:ea typeface="+mn-ea"/>
              <a:cs typeface="+mn-cs"/>
            </a:rPr>
            <a:t>4</a:t>
          </a:r>
          <a:r>
            <a:rPr lang="ja-JP" altLang="en-US" sz="900">
              <a:solidFill>
                <a:schemeClr val="dk1"/>
              </a:solidFill>
              <a:effectLst/>
              <a:latin typeface="+mn-lt"/>
              <a:ea typeface="+mn-ea"/>
              <a:cs typeface="+mn-cs"/>
            </a:rPr>
            <a:t>年度は当初予定していた財政調整基金</a:t>
          </a:r>
          <a:r>
            <a:rPr lang="en-US" altLang="ja-JP" sz="900">
              <a:solidFill>
                <a:schemeClr val="dk1"/>
              </a:solidFill>
              <a:effectLst/>
              <a:latin typeface="+mn-lt"/>
              <a:ea typeface="+mn-ea"/>
              <a:cs typeface="+mn-cs"/>
            </a:rPr>
            <a:t>3</a:t>
          </a:r>
          <a:r>
            <a:rPr lang="ja-JP" altLang="en-US" sz="900">
              <a:solidFill>
                <a:schemeClr val="dk1"/>
              </a:solidFill>
              <a:effectLst/>
              <a:latin typeface="+mn-lt"/>
              <a:ea typeface="+mn-ea"/>
              <a:cs typeface="+mn-cs"/>
            </a:rPr>
            <a:t>億円の取り崩さず、また前年度繰越金、基金運用収入による積立金により、実質単年度収支が黒字となった。今後も厳しい決算内容となることを想定している。</a:t>
          </a:r>
          <a:endParaRPr lang="en-US" altLang="ja-JP" sz="900">
            <a:solidFill>
              <a:schemeClr val="dk1"/>
            </a:solidFill>
            <a:effectLst/>
            <a:latin typeface="+mn-lt"/>
            <a:ea typeface="+mn-ea"/>
            <a:cs typeface="+mn-cs"/>
          </a:endParaRPr>
        </a:p>
        <a:p>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全会計において黒字決算となったが今後は、水道事業、下水道事業等の公営企業会計への公債費に対する繰出金が増加する見込みであるため、独立採算の原則に立ち返った使用料の見直しも含め、健全化・適正化を図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国民健康保険特別会計においても、国民健康保険税の適正化や医療費削減のための健康づくりを推進し、一般会計の負担額軽減を図る。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実質公債費比率（分子）は減少傾向にある。これは、地方債の新規発行額を償還元金を下回る額に設定するなどの起債抑制策によるものである。</a:t>
          </a:r>
          <a:endParaRPr lang="ja-JP" altLang="ja-JP" sz="1400">
            <a:effectLst/>
          </a:endParaRPr>
        </a:p>
        <a:p>
          <a:r>
            <a:rPr kumimoji="1" lang="ja-JP" altLang="ja-JP" sz="1100">
              <a:solidFill>
                <a:schemeClr val="dk1"/>
              </a:solidFill>
              <a:effectLst/>
              <a:latin typeface="+mn-lt"/>
              <a:ea typeface="+mn-ea"/>
              <a:cs typeface="+mn-cs"/>
            </a:rPr>
            <a:t>　今後数年は、公共施設総合管理計画に基づく改修や</a:t>
          </a:r>
          <a:r>
            <a:rPr kumimoji="1" lang="ja-JP" altLang="en-US" sz="1100">
              <a:solidFill>
                <a:schemeClr val="dk1"/>
              </a:solidFill>
              <a:effectLst/>
              <a:latin typeface="+mn-lt"/>
              <a:ea typeface="+mn-ea"/>
              <a:cs typeface="+mn-cs"/>
            </a:rPr>
            <a:t>大型</a:t>
          </a:r>
          <a:r>
            <a:rPr kumimoji="1" lang="ja-JP" altLang="ja-JP" sz="1100">
              <a:solidFill>
                <a:schemeClr val="dk1"/>
              </a:solidFill>
              <a:effectLst/>
              <a:latin typeface="+mn-lt"/>
              <a:ea typeface="+mn-ea"/>
              <a:cs typeface="+mn-cs"/>
            </a:rPr>
            <a:t>事業を計画しており、償還額を超える借入が必要となることから、実質公債費比率は増加に転じると見込んでいる。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熊本県あさぎり町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将来負担比率（分子）は年々減少している。主な要因として、地方債の新規発行額の抑制等により、地方債現在高や公営企業債等繰入見込額が減少していることがあげられる。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しかし、今後数年は、公共施設総合管理計画に基づく改修や</a:t>
          </a:r>
          <a:r>
            <a:rPr kumimoji="1" lang="ja-JP" altLang="en-US" sz="1100">
              <a:solidFill>
                <a:schemeClr val="dk1"/>
              </a:solidFill>
              <a:effectLst/>
              <a:latin typeface="+mn-lt"/>
              <a:ea typeface="+mn-ea"/>
              <a:cs typeface="+mn-cs"/>
            </a:rPr>
            <a:t>大型</a:t>
          </a:r>
          <a:r>
            <a:rPr kumimoji="1" lang="ja-JP" altLang="ja-JP" sz="1100">
              <a:solidFill>
                <a:schemeClr val="dk1"/>
              </a:solidFill>
              <a:effectLst/>
              <a:latin typeface="+mn-lt"/>
              <a:ea typeface="+mn-ea"/>
              <a:cs typeface="+mn-cs"/>
            </a:rPr>
            <a:t>事業により新規債の発行額が伸びることが予想されることから、引き続き事業実施の適正化を図り、財政の健全化に努める。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熊本県あさぎり町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・財政調整基金については、地方交付税合併算定替えの段階的削減等による財源不足分として３億円の取り崩しを予定していたが</a:t>
          </a:r>
          <a:r>
            <a:rPr kumimoji="1" lang="ja-JP" altLang="en-US" sz="1400">
              <a:solidFill>
                <a:schemeClr val="dk1"/>
              </a:solidFill>
              <a:effectLst/>
              <a:latin typeface="+mn-lt"/>
              <a:ea typeface="+mn-ea"/>
              <a:cs typeface="+mn-cs"/>
            </a:rPr>
            <a:t>、取り崩しを行わず、前年度繰越金、基金運用収入により３．５億円の積立てを行った。</a:t>
          </a:r>
          <a:r>
            <a:rPr kumimoji="1" lang="ja-JP" altLang="ja-JP" sz="1400">
              <a:solidFill>
                <a:schemeClr val="dk1"/>
              </a:solidFill>
              <a:effectLst/>
              <a:latin typeface="+mn-lt"/>
              <a:ea typeface="+mn-ea"/>
              <a:cs typeface="+mn-cs"/>
            </a:rPr>
            <a:t>また、町民の連帯強化及び地域振興を目的とした事業の財源として「まちづくり基金」を２億円、ふるさと寄附の指定事項に沿ったソフト事業の財源として「ふるさと基金」を１．３億円、産業活性化や雇用対策など地域経済の振興に係る事業の財源として「産業活性化基金」を０．</a:t>
          </a:r>
          <a:r>
            <a:rPr kumimoji="1" lang="ja-JP" altLang="en-US" sz="1400">
              <a:solidFill>
                <a:schemeClr val="dk1"/>
              </a:solidFill>
              <a:effectLst/>
              <a:latin typeface="+mn-lt"/>
              <a:ea typeface="+mn-ea"/>
              <a:cs typeface="+mn-cs"/>
            </a:rPr>
            <a:t>３</a:t>
          </a:r>
          <a:r>
            <a:rPr kumimoji="1" lang="ja-JP" altLang="ja-JP" sz="1400">
              <a:solidFill>
                <a:schemeClr val="dk1"/>
              </a:solidFill>
              <a:effectLst/>
              <a:latin typeface="+mn-lt"/>
              <a:ea typeface="+mn-ea"/>
              <a:cs typeface="+mn-cs"/>
            </a:rPr>
            <a:t>億円を取り崩した。</a:t>
          </a:r>
          <a:endParaRPr lang="ja-JP" altLang="ja-JP" sz="1400">
            <a:effectLst/>
          </a:endParaRPr>
        </a:p>
        <a:p>
          <a:r>
            <a:rPr kumimoji="1" lang="ja-JP" altLang="ja-JP" sz="1400">
              <a:solidFill>
                <a:schemeClr val="dk1"/>
              </a:solidFill>
              <a:effectLst/>
              <a:latin typeface="+mn-lt"/>
              <a:ea typeface="+mn-ea"/>
              <a:cs typeface="+mn-cs"/>
            </a:rPr>
            <a:t>　その他、ふるさと寄付金</a:t>
          </a:r>
          <a:r>
            <a:rPr kumimoji="1" lang="ja-JP" altLang="en-US" sz="1400">
              <a:solidFill>
                <a:schemeClr val="dk1"/>
              </a:solidFill>
              <a:effectLst/>
              <a:latin typeface="+mn-lt"/>
              <a:ea typeface="+mn-ea"/>
              <a:cs typeface="+mn-cs"/>
            </a:rPr>
            <a:t>４．４</a:t>
          </a:r>
          <a:r>
            <a:rPr kumimoji="1" lang="ja-JP" altLang="ja-JP" sz="1400">
              <a:solidFill>
                <a:schemeClr val="dk1"/>
              </a:solidFill>
              <a:effectLst/>
              <a:latin typeface="+mn-lt"/>
              <a:ea typeface="+mn-ea"/>
              <a:cs typeface="+mn-cs"/>
            </a:rPr>
            <a:t>億円、各種基金の運用収入として０．</a:t>
          </a:r>
          <a:r>
            <a:rPr kumimoji="1" lang="ja-JP" altLang="en-US" sz="1400">
              <a:solidFill>
                <a:schemeClr val="dk1"/>
              </a:solidFill>
              <a:effectLst/>
              <a:latin typeface="+mn-lt"/>
              <a:ea typeface="+mn-ea"/>
              <a:cs typeface="+mn-cs"/>
            </a:rPr>
            <a:t>４</a:t>
          </a:r>
          <a:r>
            <a:rPr kumimoji="1" lang="ja-JP" altLang="ja-JP" sz="1400">
              <a:solidFill>
                <a:schemeClr val="dk1"/>
              </a:solidFill>
              <a:effectLst/>
              <a:latin typeface="+mn-lt"/>
              <a:ea typeface="+mn-ea"/>
              <a:cs typeface="+mn-cs"/>
            </a:rPr>
            <a:t>億円の積み立てを行ったことにより、基金全体として</a:t>
          </a:r>
          <a:r>
            <a:rPr kumimoji="1" lang="ja-JP" altLang="en-US" sz="1400">
              <a:solidFill>
                <a:schemeClr val="dk1"/>
              </a:solidFill>
              <a:effectLst/>
              <a:latin typeface="+mn-lt"/>
              <a:ea typeface="+mn-ea"/>
              <a:cs typeface="+mn-cs"/>
            </a:rPr>
            <a:t>３．６</a:t>
          </a:r>
          <a:r>
            <a:rPr kumimoji="1" lang="ja-JP" altLang="ja-JP" sz="1400">
              <a:solidFill>
                <a:schemeClr val="dk1"/>
              </a:solidFill>
              <a:effectLst/>
              <a:latin typeface="+mn-lt"/>
              <a:ea typeface="+mn-ea"/>
              <a:cs typeface="+mn-cs"/>
            </a:rPr>
            <a:t>億円の増となった。</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・財政需要が見込まれる公共施設の適正化対策の財源として、公共施設整備基金や減債基金への積立を検討していく。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（基金の使途）</a:t>
          </a:r>
          <a:endParaRPr lang="ja-JP" altLang="ja-JP" sz="1050">
            <a:effectLst/>
          </a:endParaRPr>
        </a:p>
        <a:p>
          <a:r>
            <a:rPr kumimoji="1" lang="ja-JP" altLang="ja-JP" sz="1050">
              <a:solidFill>
                <a:schemeClr val="dk1"/>
              </a:solidFill>
              <a:effectLst/>
              <a:latin typeface="+mn-lt"/>
              <a:ea typeface="+mn-ea"/>
              <a:cs typeface="+mn-cs"/>
            </a:rPr>
            <a:t>・まちづくり基金：新町建設計画に基づく、町民の連帯強化及び地域振興を目的とする事業の推進</a:t>
          </a:r>
          <a:endParaRPr lang="ja-JP" altLang="ja-JP" sz="1050">
            <a:effectLst/>
          </a:endParaRPr>
        </a:p>
        <a:p>
          <a:pPr eaLnBrk="1" fontAlgn="auto" latinLnBrk="0" hangingPunct="1"/>
          <a:r>
            <a:rPr kumimoji="1" lang="ja-JP" altLang="ja-JP" sz="1050">
              <a:solidFill>
                <a:schemeClr val="dk1"/>
              </a:solidFill>
              <a:effectLst/>
              <a:latin typeface="+mn-lt"/>
              <a:ea typeface="+mn-ea"/>
              <a:cs typeface="+mn-cs"/>
            </a:rPr>
            <a:t>・ふるさと基金：ふるさと寄付金を財源とし、寄付者の思いを実現化することにより、多様な人々の参加による活力に満ちたふるさとづくりに資することを目的とする。</a:t>
          </a:r>
          <a:endParaRPr lang="ja-JP" altLang="ja-JP" sz="1050">
            <a:effectLst/>
          </a:endParaRPr>
        </a:p>
        <a:p>
          <a:r>
            <a:rPr kumimoji="1" lang="ja-JP" altLang="en-US" sz="1050">
              <a:solidFill>
                <a:schemeClr val="dk1"/>
              </a:solidFill>
              <a:effectLst/>
              <a:latin typeface="+mn-lt"/>
              <a:ea typeface="+mn-ea"/>
              <a:cs typeface="+mn-cs"/>
            </a:rPr>
            <a:t>・まち・ひと・しごと創生推進基金：若者が活躍するまちづくり、豊かなまちづくり、幸せ感じるまちづくり事業</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・公共施設整備基金：公共施設整備事業の推進</a:t>
          </a:r>
          <a:endParaRPr lang="ja-JP" altLang="ja-JP" sz="1050">
            <a:effectLst/>
          </a:endParaRPr>
        </a:p>
        <a:p>
          <a:r>
            <a:rPr kumimoji="1" lang="ja-JP" altLang="ja-JP" sz="1050">
              <a:solidFill>
                <a:schemeClr val="dk1"/>
              </a:solidFill>
              <a:effectLst/>
              <a:latin typeface="+mn-lt"/>
              <a:ea typeface="+mn-ea"/>
              <a:cs typeface="+mn-cs"/>
            </a:rPr>
            <a:t>・林業振興基金：地域林業の振興及び森林の有する多面的機能の維持増進を図る。</a:t>
          </a:r>
          <a:endParaRPr lang="ja-JP" altLang="ja-JP" sz="1050">
            <a:effectLst/>
          </a:endParaRPr>
        </a:p>
        <a:p>
          <a:r>
            <a:rPr kumimoji="1" lang="ja-JP" altLang="ja-JP" sz="1050">
              <a:solidFill>
                <a:schemeClr val="dk1"/>
              </a:solidFill>
              <a:effectLst/>
              <a:latin typeface="+mn-lt"/>
              <a:ea typeface="+mn-ea"/>
              <a:cs typeface="+mn-cs"/>
            </a:rPr>
            <a:t>・産業活性化基金：産業活性化対策や雇用対策等による地域経済の振興に係る事業の推進</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・学校教育施設整備基金：学校教育施設整備に係る事業</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・森林環境譲与税基金：間伐や路網といった森林整備に加え、森林整備を促進するための人材育成、担い手確保、木材利用の促進や普及啓発等の事業</a:t>
          </a:r>
          <a:endParaRPr lang="ja-JP" altLang="ja-JP" sz="1050">
            <a:effectLst/>
          </a:endParaRPr>
        </a:p>
        <a:p>
          <a:r>
            <a:rPr kumimoji="1" lang="ja-JP" altLang="ja-JP" sz="1050">
              <a:solidFill>
                <a:schemeClr val="dk1"/>
              </a:solidFill>
              <a:effectLst/>
              <a:latin typeface="+mn-lt"/>
              <a:ea typeface="+mn-ea"/>
              <a:cs typeface="+mn-cs"/>
            </a:rPr>
            <a:t>（増減理由）</a:t>
          </a:r>
          <a:endParaRPr lang="ja-JP" altLang="ja-JP" sz="1050">
            <a:effectLst/>
          </a:endParaRPr>
        </a:p>
        <a:p>
          <a:r>
            <a:rPr kumimoji="1" lang="ja-JP" altLang="ja-JP" sz="1050">
              <a:solidFill>
                <a:schemeClr val="dk1"/>
              </a:solidFill>
              <a:effectLst/>
              <a:latin typeface="+mn-lt"/>
              <a:ea typeface="+mn-ea"/>
              <a:cs typeface="+mn-cs"/>
            </a:rPr>
            <a:t>・まちづくり基金：基金の運用益５．</a:t>
          </a:r>
          <a:r>
            <a:rPr kumimoji="1" lang="ja-JP" altLang="en-US" sz="1050">
              <a:solidFill>
                <a:schemeClr val="dk1"/>
              </a:solidFill>
              <a:effectLst/>
              <a:latin typeface="+mn-lt"/>
              <a:ea typeface="+mn-ea"/>
              <a:cs typeface="+mn-cs"/>
            </a:rPr>
            <a:t>４</a:t>
          </a:r>
          <a:r>
            <a:rPr kumimoji="1" lang="ja-JP" altLang="ja-JP" sz="1050">
              <a:solidFill>
                <a:schemeClr val="dk1"/>
              </a:solidFill>
              <a:effectLst/>
              <a:latin typeface="+mn-lt"/>
              <a:ea typeface="+mn-ea"/>
              <a:cs typeface="+mn-cs"/>
            </a:rPr>
            <a:t>百万円を積み立てた一方で、新町建設計画に基づく事業の財源として２億円を充当したことにより減額となった。</a:t>
          </a:r>
          <a:endParaRPr lang="ja-JP" altLang="ja-JP" sz="1050">
            <a:effectLst/>
          </a:endParaRPr>
        </a:p>
        <a:p>
          <a:r>
            <a:rPr kumimoji="1" lang="ja-JP" altLang="ja-JP" sz="1050">
              <a:solidFill>
                <a:schemeClr val="dk1"/>
              </a:solidFill>
              <a:effectLst/>
              <a:latin typeface="+mn-lt"/>
              <a:ea typeface="+mn-ea"/>
              <a:cs typeface="+mn-cs"/>
            </a:rPr>
            <a:t>・公共施設整備基金：基金の運用益</a:t>
          </a:r>
          <a:r>
            <a:rPr kumimoji="1" lang="ja-JP" altLang="en-US" sz="1050">
              <a:solidFill>
                <a:schemeClr val="dk1"/>
              </a:solidFill>
              <a:effectLst/>
              <a:latin typeface="+mn-lt"/>
              <a:ea typeface="+mn-ea"/>
              <a:cs typeface="+mn-cs"/>
            </a:rPr>
            <a:t>９．３</a:t>
          </a:r>
          <a:r>
            <a:rPr kumimoji="1" lang="ja-JP" altLang="ja-JP" sz="1050">
              <a:solidFill>
                <a:schemeClr val="dk1"/>
              </a:solidFill>
              <a:effectLst/>
              <a:latin typeface="+mn-lt"/>
              <a:ea typeface="+mn-ea"/>
              <a:cs typeface="+mn-cs"/>
            </a:rPr>
            <a:t>百万円、公共事業の財源として</a:t>
          </a:r>
          <a:r>
            <a:rPr kumimoji="1" lang="ja-JP" altLang="en-US" sz="1050">
              <a:solidFill>
                <a:schemeClr val="dk1"/>
              </a:solidFill>
              <a:effectLst/>
              <a:latin typeface="+mn-lt"/>
              <a:ea typeface="+mn-ea"/>
              <a:cs typeface="+mn-cs"/>
            </a:rPr>
            <a:t>６０百万</a:t>
          </a:r>
          <a:r>
            <a:rPr kumimoji="1" lang="ja-JP" altLang="ja-JP" sz="1050">
              <a:solidFill>
                <a:schemeClr val="dk1"/>
              </a:solidFill>
              <a:effectLst/>
              <a:latin typeface="+mn-lt"/>
              <a:ea typeface="+mn-ea"/>
              <a:cs typeface="+mn-cs"/>
            </a:rPr>
            <a:t>円</a:t>
          </a:r>
          <a:r>
            <a:rPr kumimoji="1" lang="ja-JP" altLang="en-US" sz="1050">
              <a:solidFill>
                <a:schemeClr val="dk1"/>
              </a:solidFill>
              <a:effectLst/>
              <a:latin typeface="+mn-lt"/>
              <a:ea typeface="+mn-ea"/>
              <a:cs typeface="+mn-cs"/>
            </a:rPr>
            <a:t>を充当したことにより減額となった。</a:t>
          </a:r>
          <a:endParaRPr lang="ja-JP" altLang="ja-JP" sz="1050">
            <a:effectLst/>
          </a:endParaRPr>
        </a:p>
        <a:p>
          <a:r>
            <a:rPr kumimoji="1" lang="ja-JP" altLang="ja-JP" sz="1050">
              <a:solidFill>
                <a:schemeClr val="dk1"/>
              </a:solidFill>
              <a:effectLst/>
              <a:latin typeface="+mn-lt"/>
              <a:ea typeface="+mn-ea"/>
              <a:cs typeface="+mn-cs"/>
            </a:rPr>
            <a:t>・ふるさと基金：ソフト事業の財源として１．３億円を充当した一方で、ふるさと寄付金、運用益として</a:t>
          </a:r>
          <a:r>
            <a:rPr kumimoji="1" lang="ja-JP" altLang="en-US" sz="1050">
              <a:solidFill>
                <a:schemeClr val="dk1"/>
              </a:solidFill>
              <a:effectLst/>
              <a:latin typeface="+mn-lt"/>
              <a:ea typeface="+mn-ea"/>
              <a:cs typeface="+mn-cs"/>
            </a:rPr>
            <a:t>４．４</a:t>
          </a:r>
          <a:r>
            <a:rPr kumimoji="1" lang="ja-JP" altLang="ja-JP" sz="1050">
              <a:solidFill>
                <a:schemeClr val="dk1"/>
              </a:solidFill>
              <a:effectLst/>
              <a:latin typeface="+mn-lt"/>
              <a:ea typeface="+mn-ea"/>
              <a:cs typeface="+mn-cs"/>
            </a:rPr>
            <a:t>億円を積み立てたことにより増額となった。</a:t>
          </a:r>
          <a:endParaRPr lang="ja-JP" altLang="ja-JP" sz="1050">
            <a:effectLst/>
          </a:endParaRPr>
        </a:p>
        <a:p>
          <a:r>
            <a:rPr kumimoji="1" lang="ja-JP" altLang="ja-JP" sz="1050">
              <a:solidFill>
                <a:schemeClr val="dk1"/>
              </a:solidFill>
              <a:effectLst/>
              <a:latin typeface="+mn-lt"/>
              <a:ea typeface="+mn-ea"/>
              <a:cs typeface="+mn-cs"/>
            </a:rPr>
            <a:t>・林業振興基金：基金の運用益</a:t>
          </a:r>
          <a:r>
            <a:rPr kumimoji="1" lang="ja-JP" altLang="en-US" sz="1050">
              <a:solidFill>
                <a:schemeClr val="dk1"/>
              </a:solidFill>
              <a:effectLst/>
              <a:latin typeface="+mn-lt"/>
              <a:ea typeface="+mn-ea"/>
              <a:cs typeface="+mn-cs"/>
            </a:rPr>
            <a:t>０．８</a:t>
          </a:r>
          <a:r>
            <a:rPr kumimoji="1" lang="ja-JP" altLang="ja-JP" sz="1050">
              <a:solidFill>
                <a:schemeClr val="dk1"/>
              </a:solidFill>
              <a:effectLst/>
              <a:latin typeface="+mn-lt"/>
              <a:ea typeface="+mn-ea"/>
              <a:cs typeface="+mn-cs"/>
            </a:rPr>
            <a:t>百万円を積み立てたことにより増額となった。</a:t>
          </a:r>
          <a:endParaRPr lang="ja-JP" altLang="ja-JP" sz="1050">
            <a:effectLst/>
          </a:endParaRPr>
        </a:p>
        <a:p>
          <a:r>
            <a:rPr kumimoji="1" lang="ja-JP" altLang="ja-JP" sz="1050">
              <a:solidFill>
                <a:schemeClr val="dk1"/>
              </a:solidFill>
              <a:effectLst/>
              <a:latin typeface="+mn-lt"/>
              <a:ea typeface="+mn-ea"/>
              <a:cs typeface="+mn-cs"/>
            </a:rPr>
            <a:t>・産業活性化基金：産業活性化に資する事業の財源として</a:t>
          </a:r>
          <a:r>
            <a:rPr kumimoji="1" lang="ja-JP" altLang="en-US" sz="1050">
              <a:solidFill>
                <a:schemeClr val="dk1"/>
              </a:solidFill>
              <a:effectLst/>
              <a:latin typeface="+mn-lt"/>
              <a:ea typeface="+mn-ea"/>
              <a:cs typeface="+mn-cs"/>
            </a:rPr>
            <a:t>３３．４</a:t>
          </a:r>
          <a:r>
            <a:rPr kumimoji="1" lang="ja-JP" altLang="ja-JP" sz="1050">
              <a:solidFill>
                <a:schemeClr val="dk1"/>
              </a:solidFill>
              <a:effectLst/>
              <a:latin typeface="+mn-lt"/>
              <a:ea typeface="+mn-ea"/>
              <a:cs typeface="+mn-cs"/>
            </a:rPr>
            <a:t>百万円を充当し</a:t>
          </a:r>
          <a:r>
            <a:rPr kumimoji="1" lang="ja-JP" altLang="en-US" sz="1050">
              <a:solidFill>
                <a:schemeClr val="dk1"/>
              </a:solidFill>
              <a:effectLst/>
              <a:latin typeface="+mn-lt"/>
              <a:ea typeface="+mn-ea"/>
              <a:cs typeface="+mn-cs"/>
            </a:rPr>
            <a:t>たことにより減額となった。</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・学校教育施設整備基金：学校教育施設整備の財源として２６百万円を充当したことにより減額となった。</a:t>
          </a:r>
          <a:endParaRPr lang="ja-JP" altLang="ja-JP" sz="1050">
            <a:effectLst/>
          </a:endParaRPr>
        </a:p>
        <a:p>
          <a:r>
            <a:rPr kumimoji="1" lang="ja-JP" altLang="ja-JP" sz="1050">
              <a:solidFill>
                <a:schemeClr val="dk1"/>
              </a:solidFill>
              <a:effectLst/>
              <a:latin typeface="+mn-lt"/>
              <a:ea typeface="+mn-ea"/>
              <a:cs typeface="+mn-cs"/>
            </a:rPr>
            <a:t>（今後の方針）</a:t>
          </a:r>
          <a:endParaRPr lang="ja-JP" altLang="ja-JP" sz="1050">
            <a:effectLst/>
          </a:endParaRPr>
        </a:p>
        <a:p>
          <a:r>
            <a:rPr kumimoji="1" lang="ja-JP" altLang="ja-JP" sz="1050">
              <a:solidFill>
                <a:schemeClr val="dk1"/>
              </a:solidFill>
              <a:effectLst/>
              <a:latin typeface="+mn-lt"/>
              <a:ea typeface="+mn-ea"/>
              <a:cs typeface="+mn-cs"/>
            </a:rPr>
            <a:t>・まちづくり基金、ふるさと基金については、ソフト事業の財源として定額を取り崩していく予定である。</a:t>
          </a:r>
          <a:endParaRPr lang="ja-JP" altLang="ja-JP" sz="1050">
            <a:effectLst/>
          </a:endParaRPr>
        </a:p>
        <a:p>
          <a:r>
            <a:rPr kumimoji="1" lang="ja-JP" altLang="ja-JP" sz="1050">
              <a:solidFill>
                <a:schemeClr val="dk1"/>
              </a:solidFill>
              <a:effectLst/>
              <a:latin typeface="+mn-lt"/>
              <a:ea typeface="+mn-ea"/>
              <a:cs typeface="+mn-cs"/>
            </a:rPr>
            <a:t>・その他の基金の活用については、毎年度検討することとしている。</a:t>
          </a:r>
          <a:endParaRPr lang="ja-JP" altLang="ja-JP" sz="105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当初予定した３億円の取り崩しを行わず、前年度繰越金・基金運用収入により３．５億円の積立てを行った</a:t>
          </a:r>
          <a:r>
            <a:rPr kumimoji="1" lang="ja-JP" altLang="ja-JP" sz="14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・令和８年度までの中期財政計画に基づき、標準財政規模の５０％程度を災害等の不測の事態への備えや公共施設の適正化対策として積み立ててきた。</a:t>
          </a:r>
          <a:endParaRPr lang="ja-JP" altLang="ja-JP" sz="1400">
            <a:effectLst/>
          </a:endParaRPr>
        </a:p>
        <a:p>
          <a:r>
            <a:rPr kumimoji="1" lang="ja-JP" altLang="ja-JP" sz="1400">
              <a:solidFill>
                <a:schemeClr val="dk1"/>
              </a:solidFill>
              <a:effectLst/>
              <a:latin typeface="+mn-lt"/>
              <a:ea typeface="+mn-ea"/>
              <a:cs typeface="+mn-cs"/>
            </a:rPr>
            <a:t>　また、令和元年度からは、実質単年度収支が赤字となる見通しを立てていたことから、収支の安定を図るため２４億円程度を積み立ててきた。</a:t>
          </a:r>
          <a:endParaRPr lang="ja-JP" altLang="ja-JP" sz="1400">
            <a:effectLst/>
          </a:endParaRPr>
        </a:p>
        <a:p>
          <a:r>
            <a:rPr kumimoji="1" lang="ja-JP" altLang="ja-JP" sz="1400">
              <a:solidFill>
                <a:schemeClr val="dk1"/>
              </a:solidFill>
              <a:effectLst/>
              <a:latin typeface="+mn-lt"/>
              <a:ea typeface="+mn-ea"/>
              <a:cs typeface="+mn-cs"/>
            </a:rPr>
            <a:t>　今後は、毎年度３億円程度を取り崩し、収支の安定を図りながら、実質単年度収支の黒字化へ向けた取り組みを進めていく</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取崩しに額については、公共施設等総合管理計画に基づく長寿命化、耐震化、除却事業といった１８事業の地方債償還金に０．７百万円の充当を行った</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また積立額は運用収入１．１百万円の積立てを行った。</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・今後は公共施設等総合管理計画に基づく長寿命化、耐震化、除却事業といった新たな財政需要による公債費に必要な財源として活用を行って</a:t>
          </a:r>
          <a:endParaRPr lang="ja-JP" altLang="ja-JP" sz="1400">
            <a:effectLst/>
          </a:endParaRPr>
        </a:p>
        <a:p>
          <a:r>
            <a:rPr kumimoji="1" lang="ja-JP" altLang="ja-JP" sz="1400">
              <a:solidFill>
                <a:schemeClr val="dk1"/>
              </a:solidFill>
              <a:effectLst/>
              <a:latin typeface="+mn-lt"/>
              <a:ea typeface="+mn-ea"/>
              <a:cs typeface="+mn-cs"/>
            </a:rPr>
            <a:t>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14,554
14,353
159.56
14,403,450
13,435,971
725,621
6,587,366
11,044,445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有形固定資産減価償却率は、施設の老朽化度合の参考になる指標である。同比率は例年上昇傾向にあるものの、類似団体平均と比較すると下回っている。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現在は、公共施設等総合管理計画に基づき、老朽化した施設の除却事業や長寿命化事業を行っているが、将来の人口や財政規模にあった公共施設の統廃合、更新等を行っていく必要がある。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12912</xdr:rowOff>
    </xdr:from>
    <xdr:to>
      <xdr:col>23</xdr:col>
      <xdr:colOff>85090</xdr:colOff>
      <xdr:row>35</xdr:row>
      <xdr:rowOff>26670</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413587"/>
          <a:ext cx="1270" cy="1385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30497</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26670</xdr:rowOff>
    </xdr:from>
    <xdr:to>
      <xdr:col>23</xdr:col>
      <xdr:colOff>174625</xdr:colOff>
      <xdr:row>35</xdr:row>
      <xdr:rowOff>26670</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131039</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18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12912</xdr:rowOff>
    </xdr:from>
    <xdr:to>
      <xdr:col>23</xdr:col>
      <xdr:colOff>174625</xdr:colOff>
      <xdr:row>27</xdr:row>
      <xdr:rowOff>12912</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413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154322</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240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4445</xdr:rowOff>
    </xdr:from>
    <xdr:to>
      <xdr:col>23</xdr:col>
      <xdr:colOff>136525</xdr:colOff>
      <xdr:row>32</xdr:row>
      <xdr:rowOff>106045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147108</xdr:rowOff>
    </xdr:from>
    <xdr:to>
      <xdr:col>19</xdr:col>
      <xdr:colOff>187325</xdr:colOff>
      <xdr:row>32</xdr:row>
      <xdr:rowOff>77258</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91863</xdr:rowOff>
    </xdr:from>
    <xdr:to>
      <xdr:col>11</xdr:col>
      <xdr:colOff>187325</xdr:colOff>
      <xdr:row>31</xdr:row>
      <xdr:rowOff>22013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55880</xdr:rowOff>
    </xdr:from>
    <xdr:to>
      <xdr:col>7</xdr:col>
      <xdr:colOff>187325</xdr:colOff>
      <xdr:row>30</xdr:row>
      <xdr:rowOff>157480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124248</xdr:rowOff>
    </xdr:from>
    <xdr:to>
      <xdr:col>23</xdr:col>
      <xdr:colOff>136525</xdr:colOff>
      <xdr:row>31</xdr:row>
      <xdr:rowOff>54398</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147125</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89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88265</xdr:rowOff>
    </xdr:from>
    <xdr:to>
      <xdr:col>19</xdr:col>
      <xdr:colOff>187325</xdr:colOff>
      <xdr:row>31</xdr:row>
      <xdr:rowOff>18415</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139065</xdr:rowOff>
    </xdr:from>
    <xdr:to>
      <xdr:col>23</xdr:col>
      <xdr:colOff>85725</xdr:colOff>
      <xdr:row>31</xdr:row>
      <xdr:rowOff>3598</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054090"/>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30692</xdr:rowOff>
    </xdr:from>
    <xdr:to>
      <xdr:col>15</xdr:col>
      <xdr:colOff>187325</xdr:colOff>
      <xdr:row>30</xdr:row>
      <xdr:rowOff>132292</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81492</xdr:rowOff>
    </xdr:from>
    <xdr:to>
      <xdr:col>19</xdr:col>
      <xdr:colOff>136525</xdr:colOff>
      <xdr:row>30</xdr:row>
      <xdr:rowOff>139065</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599651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148167</xdr:rowOff>
    </xdr:from>
    <xdr:to>
      <xdr:col>11</xdr:col>
      <xdr:colOff>187325</xdr:colOff>
      <xdr:row>30</xdr:row>
      <xdr:rowOff>78317</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589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27517</xdr:rowOff>
    </xdr:from>
    <xdr:to>
      <xdr:col>15</xdr:col>
      <xdr:colOff>136525</xdr:colOff>
      <xdr:row>30</xdr:row>
      <xdr:rowOff>81492</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594254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130175</xdr:rowOff>
    </xdr:from>
    <xdr:to>
      <xdr:col>7</xdr:col>
      <xdr:colOff>187325</xdr:colOff>
      <xdr:row>30</xdr:row>
      <xdr:rowOff>60325</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9525</xdr:rowOff>
    </xdr:from>
    <xdr:to>
      <xdr:col>11</xdr:col>
      <xdr:colOff>136525</xdr:colOff>
      <xdr:row>30</xdr:row>
      <xdr:rowOff>27517</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592455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68385</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13140</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148607</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606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34942</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148819</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72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94844</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66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地方債発行額の抑制や毎年度の償還等により、債務償還比率は類似団体と比較すると下回っている。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令和４年度については、借入期限が迫る合併特例債や、公共施設等総合管理計画に基づく事業の財源とする地方債の借入が進み、地方債現在高が増加したことから、類似団体の比率に近づいている。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引き続き公債費の適正化に取り組む必要がある。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25091</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261428"/>
          <a:ext cx="1269" cy="1364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28918</xdr:rowOff>
    </xdr:from>
    <xdr:ext cx="469744"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62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25091</xdr:rowOff>
    </xdr:from>
    <xdr:to>
      <xdr:col>76</xdr:col>
      <xdr:colOff>111125</xdr:colOff>
      <xdr:row>34</xdr:row>
      <xdr:rowOff>25091</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62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107985</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851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129558</xdr:rowOff>
    </xdr:from>
    <xdr:to>
      <xdr:col>76</xdr:col>
      <xdr:colOff>73025</xdr:colOff>
      <xdr:row>30</xdr:row>
      <xdr:rowOff>59708</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87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148527</xdr:rowOff>
    </xdr:from>
    <xdr:to>
      <xdr:col>72</xdr:col>
      <xdr:colOff>123825</xdr:colOff>
      <xdr:row>30</xdr:row>
      <xdr:rowOff>78677</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8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125431</xdr:rowOff>
    </xdr:from>
    <xdr:to>
      <xdr:col>68</xdr:col>
      <xdr:colOff>123825</xdr:colOff>
      <xdr:row>31</xdr:row>
      <xdr:rowOff>55581</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6040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117874</xdr:rowOff>
    </xdr:from>
    <xdr:to>
      <xdr:col>64</xdr:col>
      <xdr:colOff>123825</xdr:colOff>
      <xdr:row>31</xdr:row>
      <xdr:rowOff>48024</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603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126973</xdr:rowOff>
    </xdr:from>
    <xdr:to>
      <xdr:col>60</xdr:col>
      <xdr:colOff>123825</xdr:colOff>
      <xdr:row>31</xdr:row>
      <xdr:rowOff>57123</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60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143709</xdr:rowOff>
    </xdr:from>
    <xdr:to>
      <xdr:col>76</xdr:col>
      <xdr:colOff>73025</xdr:colOff>
      <xdr:row>29</xdr:row>
      <xdr:rowOff>73859</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571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166586</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556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112404</xdr:rowOff>
    </xdr:from>
    <xdr:to>
      <xdr:col>72</xdr:col>
      <xdr:colOff>123825</xdr:colOff>
      <xdr:row>29</xdr:row>
      <xdr:rowOff>42554</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68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163204</xdr:rowOff>
    </xdr:from>
    <xdr:to>
      <xdr:col>76</xdr:col>
      <xdr:colOff>22225</xdr:colOff>
      <xdr:row>29</xdr:row>
      <xdr:rowOff>23059</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4084300" y="5735329"/>
          <a:ext cx="711200" cy="3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148218</xdr:rowOff>
    </xdr:from>
    <xdr:to>
      <xdr:col>68</xdr:col>
      <xdr:colOff>123825</xdr:colOff>
      <xdr:row>30</xdr:row>
      <xdr:rowOff>78368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89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163204</xdr:rowOff>
    </xdr:from>
    <xdr:to>
      <xdr:col>72</xdr:col>
      <xdr:colOff>73025</xdr:colOff>
      <xdr:row>30</xdr:row>
      <xdr:rowOff>27568</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3322300" y="5735329"/>
          <a:ext cx="762000" cy="20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14551</xdr:rowOff>
    </xdr:from>
    <xdr:to>
      <xdr:col>64</xdr:col>
      <xdr:colOff>123825</xdr:colOff>
      <xdr:row>30</xdr:row>
      <xdr:rowOff>116151</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92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27568</xdr:rowOff>
    </xdr:from>
    <xdr:to>
      <xdr:col>68</xdr:col>
      <xdr:colOff>73025</xdr:colOff>
      <xdr:row>30</xdr:row>
      <xdr:rowOff>65351</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2560300" y="5942593"/>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37066</xdr:rowOff>
    </xdr:from>
    <xdr:to>
      <xdr:col>60</xdr:col>
      <xdr:colOff>123825</xdr:colOff>
      <xdr:row>30</xdr:row>
      <xdr:rowOff>138666</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595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65351</xdr:rowOff>
    </xdr:from>
    <xdr:to>
      <xdr:col>64</xdr:col>
      <xdr:colOff>73025</xdr:colOff>
      <xdr:row>30</xdr:row>
      <xdr:rowOff>87866</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798300" y="5980376"/>
          <a:ext cx="762000" cy="2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69804</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59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46708</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613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39151</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612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48250</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613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59081</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545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94895</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566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132678</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570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155193</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57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14,554
14,353
159.56
14,403,450
13,435,971
725,621
6,587,366
11,044,445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64770</xdr:rowOff>
    </xdr:from>
    <xdr:to>
      <xdr:col>24</xdr:col>
      <xdr:colOff>62865</xdr:colOff>
      <xdr:row>41</xdr:row>
      <xdr:rowOff>160020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2262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163847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160020</xdr:rowOff>
    </xdr:from>
    <xdr:to>
      <xdr:col>24</xdr:col>
      <xdr:colOff>152400</xdr:colOff>
      <xdr:row>41</xdr:row>
      <xdr:rowOff>160020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8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11447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64770</xdr:rowOff>
    </xdr:from>
    <xdr:to>
      <xdr:col>24</xdr:col>
      <xdr:colOff>152400</xdr:colOff>
      <xdr:row>33</xdr:row>
      <xdr:rowOff>64770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38117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55880</xdr:rowOff>
    </xdr:from>
    <xdr:to>
      <xdr:col>20</xdr:col>
      <xdr:colOff>38100</xdr:colOff>
      <xdr:row>37</xdr:row>
      <xdr:rowOff>157480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67310</xdr:rowOff>
    </xdr:from>
    <xdr:to>
      <xdr:col>15</xdr:col>
      <xdr:colOff>101600</xdr:colOff>
      <xdr:row>36</xdr:row>
      <xdr:rowOff>168910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2540</xdr:rowOff>
    </xdr:from>
    <xdr:to>
      <xdr:col>10</xdr:col>
      <xdr:colOff>165100</xdr:colOff>
      <xdr:row>35</xdr:row>
      <xdr:rowOff>104140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90170</xdr:rowOff>
    </xdr:from>
    <xdr:to>
      <xdr:col>6</xdr:col>
      <xdr:colOff>38100</xdr:colOff>
      <xdr:row>35</xdr:row>
      <xdr:rowOff>20320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591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17780</xdr:rowOff>
    </xdr:from>
    <xdr:to>
      <xdr:col>24</xdr:col>
      <xdr:colOff>114300</xdr:colOff>
      <xdr:row>35</xdr:row>
      <xdr:rowOff>119380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40657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135890</xdr:rowOff>
    </xdr:from>
    <xdr:to>
      <xdr:col>20</xdr:col>
      <xdr:colOff>38100</xdr:colOff>
      <xdr:row>35</xdr:row>
      <xdr:rowOff>66040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59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15240</xdr:rowOff>
    </xdr:from>
    <xdr:to>
      <xdr:col>24</xdr:col>
      <xdr:colOff>63500</xdr:colOff>
      <xdr:row>35</xdr:row>
      <xdr:rowOff>68580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01599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74930</xdr:rowOff>
    </xdr:from>
    <xdr:to>
      <xdr:col>15</xdr:col>
      <xdr:colOff>101600</xdr:colOff>
      <xdr:row>35</xdr:row>
      <xdr:rowOff>5080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5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125730</xdr:rowOff>
    </xdr:from>
    <xdr:to>
      <xdr:col>19</xdr:col>
      <xdr:colOff>177800</xdr:colOff>
      <xdr:row>35</xdr:row>
      <xdr:rowOff>15240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59550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154940</xdr:rowOff>
    </xdr:from>
    <xdr:to>
      <xdr:col>10</xdr:col>
      <xdr:colOff>165100</xdr:colOff>
      <xdr:row>34</xdr:row>
      <xdr:rowOff>85090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34290</xdr:rowOff>
    </xdr:from>
    <xdr:to>
      <xdr:col>15</xdr:col>
      <xdr:colOff>50800</xdr:colOff>
      <xdr:row>34</xdr:row>
      <xdr:rowOff>125730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58635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128270</xdr:rowOff>
    </xdr:from>
    <xdr:to>
      <xdr:col>6</xdr:col>
      <xdr:colOff>38100</xdr:colOff>
      <xdr:row>34</xdr:row>
      <xdr:rowOff>58420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7620</xdr:rowOff>
    </xdr:from>
    <xdr:to>
      <xdr:col>10</xdr:col>
      <xdr:colOff>114300</xdr:colOff>
      <xdr:row>34</xdr:row>
      <xdr:rowOff>34290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58369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148607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160037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95267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11447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01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82567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21607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5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74947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E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85153</xdr:rowOff>
    </xdr:from>
    <xdr:to>
      <xdr:col>54</xdr:col>
      <xdr:colOff>189865</xdr:colOff>
      <xdr:row>42</xdr:row>
      <xdr:rowOff>127159</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flipV="1">
          <a:off x="10476865" y="5914453"/>
          <a:ext cx="0" cy="1413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130986</xdr:rowOff>
    </xdr:from>
    <xdr:ext cx="534377" cy="259045"/>
    <xdr:sp macro="" textlink="">
      <xdr:nvSpPr>
        <xdr:cNvPr id="116" name="【道路】&#10;一人当たり延長最小値テキスト">
          <a:extLst>
            <a:ext uri="{FF2B5EF4-FFF2-40B4-BE49-F238E27FC236}">
              <a16:creationId xmlns:a16="http://schemas.microsoft.com/office/drawing/2014/main" id="{00000000-0008-0000-0E00-000074000000}"/>
            </a:ext>
          </a:extLst>
        </xdr:cNvPr>
        <xdr:cNvSpPr txBox="1"/>
      </xdr:nvSpPr>
      <xdr:spPr>
        <a:xfrm>
          <a:off x="10515600" y="733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127159</xdr:rowOff>
    </xdr:from>
    <xdr:to>
      <xdr:col>55</xdr:col>
      <xdr:colOff>88900</xdr:colOff>
      <xdr:row>42</xdr:row>
      <xdr:rowOff>127159</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7328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31830</xdr:rowOff>
    </xdr:from>
    <xdr:ext cx="534377" cy="259045"/>
    <xdr:sp macro="" textlink="">
      <xdr:nvSpPr>
        <xdr:cNvPr id="118" name="【道路】&#10;一人当たり延長最大値テキスト">
          <a:extLst>
            <a:ext uri="{FF2B5EF4-FFF2-40B4-BE49-F238E27FC236}">
              <a16:creationId xmlns:a16="http://schemas.microsoft.com/office/drawing/2014/main" id="{00000000-0008-0000-0E00-000076000000}"/>
            </a:ext>
          </a:extLst>
        </xdr:cNvPr>
        <xdr:cNvSpPr txBox="1"/>
      </xdr:nvSpPr>
      <xdr:spPr>
        <a:xfrm>
          <a:off x="10515600" y="568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85153</xdr:rowOff>
    </xdr:from>
    <xdr:to>
      <xdr:col>55</xdr:col>
      <xdr:colOff>88900</xdr:colOff>
      <xdr:row>34</xdr:row>
      <xdr:rowOff>85153</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88600" y="5914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120680</xdr:rowOff>
    </xdr:from>
    <xdr:ext cx="534377" cy="259045"/>
    <xdr:sp macro="" textlink="">
      <xdr:nvSpPr>
        <xdr:cNvPr id="120" name="【道路】&#10;一人当たり延長平均値テキスト">
          <a:extLst>
            <a:ext uri="{FF2B5EF4-FFF2-40B4-BE49-F238E27FC236}">
              <a16:creationId xmlns:a16="http://schemas.microsoft.com/office/drawing/2014/main" id="{00000000-0008-0000-0E00-000078000000}"/>
            </a:ext>
          </a:extLst>
        </xdr:cNvPr>
        <xdr:cNvSpPr txBox="1"/>
      </xdr:nvSpPr>
      <xdr:spPr>
        <a:xfrm>
          <a:off x="10515600" y="6807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142253</xdr:rowOff>
    </xdr:from>
    <xdr:to>
      <xdr:col>55</xdr:col>
      <xdr:colOff>50800</xdr:colOff>
      <xdr:row>40</xdr:row>
      <xdr:rowOff>72403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10426700" y="682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155949</xdr:rowOff>
    </xdr:from>
    <xdr:to>
      <xdr:col>50</xdr:col>
      <xdr:colOff>165100</xdr:colOff>
      <xdr:row>40</xdr:row>
      <xdr:rowOff>86099</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9588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170732</xdr:rowOff>
    </xdr:from>
    <xdr:to>
      <xdr:col>46</xdr:col>
      <xdr:colOff>38100</xdr:colOff>
      <xdr:row>40</xdr:row>
      <xdr:rowOff>100882</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8699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22523</xdr:rowOff>
    </xdr:from>
    <xdr:to>
      <xdr:col>41</xdr:col>
      <xdr:colOff>101600</xdr:colOff>
      <xdr:row>40</xdr:row>
      <xdr:rowOff>124123</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7810500" y="688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26162</xdr:rowOff>
    </xdr:from>
    <xdr:to>
      <xdr:col>36</xdr:col>
      <xdr:colOff>165100</xdr:colOff>
      <xdr:row>40</xdr:row>
      <xdr:rowOff>127762</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6921500" y="688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91599</xdr:rowOff>
    </xdr:from>
    <xdr:to>
      <xdr:col>55</xdr:col>
      <xdr:colOff>50800</xdr:colOff>
      <xdr:row>40</xdr:row>
      <xdr:rowOff>21749</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10426700" y="677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114476</xdr:rowOff>
    </xdr:from>
    <xdr:ext cx="534377" cy="259045"/>
    <xdr:sp macro="" textlink="">
      <xdr:nvSpPr>
        <xdr:cNvPr id="132" name="【道路】&#10;一人当たり延長該当値テキスト">
          <a:extLst>
            <a:ext uri="{FF2B5EF4-FFF2-40B4-BE49-F238E27FC236}">
              <a16:creationId xmlns:a16="http://schemas.microsoft.com/office/drawing/2014/main" id="{00000000-0008-0000-0E00-000084000000}"/>
            </a:ext>
          </a:extLst>
        </xdr:cNvPr>
        <xdr:cNvSpPr txBox="1"/>
      </xdr:nvSpPr>
      <xdr:spPr>
        <a:xfrm>
          <a:off x="10515600" y="662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105543</xdr:rowOff>
    </xdr:from>
    <xdr:to>
      <xdr:col>50</xdr:col>
      <xdr:colOff>165100</xdr:colOff>
      <xdr:row>40</xdr:row>
      <xdr:rowOff>35693</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9588500" y="67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142399</xdr:rowOff>
    </xdr:from>
    <xdr:to>
      <xdr:col>55</xdr:col>
      <xdr:colOff>0</xdr:colOff>
      <xdr:row>39</xdr:row>
      <xdr:rowOff>156343</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9639300" y="6828949"/>
          <a:ext cx="8382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120117</xdr:rowOff>
    </xdr:from>
    <xdr:to>
      <xdr:col>46</xdr:col>
      <xdr:colOff>38100</xdr:colOff>
      <xdr:row>40</xdr:row>
      <xdr:rowOff>50267</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8699500" y="68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156343</xdr:rowOff>
    </xdr:from>
    <xdr:to>
      <xdr:col>50</xdr:col>
      <xdr:colOff>114300</xdr:colOff>
      <xdr:row>39</xdr:row>
      <xdr:rowOff>170917</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8750300" y="6842893"/>
          <a:ext cx="8890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130270</xdr:rowOff>
    </xdr:from>
    <xdr:to>
      <xdr:col>41</xdr:col>
      <xdr:colOff>101600</xdr:colOff>
      <xdr:row>40</xdr:row>
      <xdr:rowOff>60420</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7810500" y="68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170917</xdr:rowOff>
    </xdr:from>
    <xdr:to>
      <xdr:col>45</xdr:col>
      <xdr:colOff>177800</xdr:colOff>
      <xdr:row>40</xdr:row>
      <xdr:rowOff>9620</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7861300" y="6857467"/>
          <a:ext cx="889000" cy="1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143281</xdr:rowOff>
    </xdr:from>
    <xdr:to>
      <xdr:col>36</xdr:col>
      <xdr:colOff>165100</xdr:colOff>
      <xdr:row>40</xdr:row>
      <xdr:rowOff>73431</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6921500" y="682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9620</xdr:rowOff>
    </xdr:from>
    <xdr:to>
      <xdr:col>41</xdr:col>
      <xdr:colOff>50800</xdr:colOff>
      <xdr:row>40</xdr:row>
      <xdr:rowOff>22631</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6972300" y="6867620"/>
          <a:ext cx="889000" cy="1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77226</xdr:rowOff>
    </xdr:from>
    <xdr:ext cx="534377" cy="259045"/>
    <xdr:sp macro="" textlink="">
      <xdr:nvSpPr>
        <xdr:cNvPr id="141" name="n_1aveValue【道路】&#10;一人当たり延長">
          <a:extLst>
            <a:ext uri="{FF2B5EF4-FFF2-40B4-BE49-F238E27FC236}">
              <a16:creationId xmlns:a16="http://schemas.microsoft.com/office/drawing/2014/main" id="{00000000-0008-0000-0E00-00008D000000}"/>
            </a:ext>
          </a:extLst>
        </xdr:cNvPr>
        <xdr:cNvSpPr txBox="1"/>
      </xdr:nvSpPr>
      <xdr:spPr>
        <a:xfrm>
          <a:off x="93594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92009</xdr:rowOff>
    </xdr:from>
    <xdr:ext cx="534377" cy="259045"/>
    <xdr:sp macro="" textlink="">
      <xdr:nvSpPr>
        <xdr:cNvPr id="142" name="n_2aveValue【道路】&#10;一人当たり延長">
          <a:extLst>
            <a:ext uri="{FF2B5EF4-FFF2-40B4-BE49-F238E27FC236}">
              <a16:creationId xmlns:a16="http://schemas.microsoft.com/office/drawing/2014/main" id="{00000000-0008-0000-0E00-00008E000000}"/>
            </a:ext>
          </a:extLst>
        </xdr:cNvPr>
        <xdr:cNvSpPr txBox="1"/>
      </xdr:nvSpPr>
      <xdr:spPr>
        <a:xfrm>
          <a:off x="8483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115250</xdr:rowOff>
    </xdr:from>
    <xdr:ext cx="534377" cy="259045"/>
    <xdr:sp macro="" textlink="">
      <xdr:nvSpPr>
        <xdr:cNvPr id="143" name="n_3aveValue【道路】&#10;一人当たり延長">
          <a:extLst>
            <a:ext uri="{FF2B5EF4-FFF2-40B4-BE49-F238E27FC236}">
              <a16:creationId xmlns:a16="http://schemas.microsoft.com/office/drawing/2014/main" id="{00000000-0008-0000-0E00-00008F000000}"/>
            </a:ext>
          </a:extLst>
        </xdr:cNvPr>
        <xdr:cNvSpPr txBox="1"/>
      </xdr:nvSpPr>
      <xdr:spPr>
        <a:xfrm>
          <a:off x="7594111" y="697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118889</xdr:rowOff>
    </xdr:from>
    <xdr:ext cx="534377" cy="259045"/>
    <xdr:sp macro="" textlink="">
      <xdr:nvSpPr>
        <xdr:cNvPr id="144" name="n_4aveValue【道路】&#10;一人当たり延長">
          <a:extLst>
            <a:ext uri="{FF2B5EF4-FFF2-40B4-BE49-F238E27FC236}">
              <a16:creationId xmlns:a16="http://schemas.microsoft.com/office/drawing/2014/main" id="{00000000-0008-0000-0E00-000090000000}"/>
            </a:ext>
          </a:extLst>
        </xdr:cNvPr>
        <xdr:cNvSpPr txBox="1"/>
      </xdr:nvSpPr>
      <xdr:spPr>
        <a:xfrm>
          <a:off x="6705111" y="697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52220</xdr:rowOff>
    </xdr:from>
    <xdr:ext cx="534377" cy="259045"/>
    <xdr:sp macro="" textlink="">
      <xdr:nvSpPr>
        <xdr:cNvPr id="145" name="n_1mainValue【道路】&#10;一人当たり延長">
          <a:extLst>
            <a:ext uri="{FF2B5EF4-FFF2-40B4-BE49-F238E27FC236}">
              <a16:creationId xmlns:a16="http://schemas.microsoft.com/office/drawing/2014/main" id="{00000000-0008-0000-0E00-000091000000}"/>
            </a:ext>
          </a:extLst>
        </xdr:cNvPr>
        <xdr:cNvSpPr txBox="1"/>
      </xdr:nvSpPr>
      <xdr:spPr>
        <a:xfrm>
          <a:off x="9359411" y="656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66794</xdr:rowOff>
    </xdr:from>
    <xdr:ext cx="534377" cy="259045"/>
    <xdr:sp macro="" textlink="">
      <xdr:nvSpPr>
        <xdr:cNvPr id="146" name="n_2mainValue【道路】&#10;一人当たり延長">
          <a:extLst>
            <a:ext uri="{FF2B5EF4-FFF2-40B4-BE49-F238E27FC236}">
              <a16:creationId xmlns:a16="http://schemas.microsoft.com/office/drawing/2014/main" id="{00000000-0008-0000-0E00-000092000000}"/>
            </a:ext>
          </a:extLst>
        </xdr:cNvPr>
        <xdr:cNvSpPr txBox="1"/>
      </xdr:nvSpPr>
      <xdr:spPr>
        <a:xfrm>
          <a:off x="8483111" y="658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76947</xdr:rowOff>
    </xdr:from>
    <xdr:ext cx="534377" cy="259045"/>
    <xdr:sp macro="" textlink="">
      <xdr:nvSpPr>
        <xdr:cNvPr id="147" name="n_3mainValue【道路】&#10;一人当たり延長">
          <a:extLst>
            <a:ext uri="{FF2B5EF4-FFF2-40B4-BE49-F238E27FC236}">
              <a16:creationId xmlns:a16="http://schemas.microsoft.com/office/drawing/2014/main" id="{00000000-0008-0000-0E00-000093000000}"/>
            </a:ext>
          </a:extLst>
        </xdr:cNvPr>
        <xdr:cNvSpPr txBox="1"/>
      </xdr:nvSpPr>
      <xdr:spPr>
        <a:xfrm>
          <a:off x="7594111" y="659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89958</xdr:rowOff>
    </xdr:from>
    <xdr:ext cx="534377" cy="259045"/>
    <xdr:sp macro="" textlink="">
      <xdr:nvSpPr>
        <xdr:cNvPr id="148" name="n_4mainValue【道路】&#10;一人当たり延長">
          <a:extLst>
            <a:ext uri="{FF2B5EF4-FFF2-40B4-BE49-F238E27FC236}">
              <a16:creationId xmlns:a16="http://schemas.microsoft.com/office/drawing/2014/main" id="{00000000-0008-0000-0E00-000094000000}"/>
            </a:ext>
          </a:extLst>
        </xdr:cNvPr>
        <xdr:cNvSpPr txBox="1"/>
      </xdr:nvSpPr>
      <xdr:spPr>
        <a:xfrm>
          <a:off x="6705111" y="660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63</xdr:row>
      <xdr:rowOff>148590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774555"/>
          <a:ext cx="0" cy="1175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152417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148590</xdr:rowOff>
    </xdr:from>
    <xdr:to>
      <xdr:col>24</xdr:col>
      <xdr:colOff>152400</xdr:colOff>
      <xdr:row>63</xdr:row>
      <xdr:rowOff>148590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3827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29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25400</xdr:rowOff>
    </xdr:from>
    <xdr:to>
      <xdr:col>24</xdr:col>
      <xdr:colOff>114300</xdr:colOff>
      <xdr:row>60</xdr:row>
      <xdr:rowOff>127000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111125</xdr:rowOff>
    </xdr:from>
    <xdr:to>
      <xdr:col>15</xdr:col>
      <xdr:colOff>101600</xdr:colOff>
      <xdr:row>60</xdr:row>
      <xdr:rowOff>41275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105410</xdr:rowOff>
    </xdr:from>
    <xdr:to>
      <xdr:col>6</xdr:col>
      <xdr:colOff>38100</xdr:colOff>
      <xdr:row>60</xdr:row>
      <xdr:rowOff>35560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130175</xdr:rowOff>
    </xdr:from>
    <xdr:to>
      <xdr:col>24</xdr:col>
      <xdr:colOff>114300</xdr:colOff>
      <xdr:row>60</xdr:row>
      <xdr:rowOff>60325</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153052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103505</xdr:rowOff>
    </xdr:from>
    <xdr:to>
      <xdr:col>20</xdr:col>
      <xdr:colOff>38100</xdr:colOff>
      <xdr:row>60</xdr:row>
      <xdr:rowOff>33655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154305</xdr:rowOff>
    </xdr:from>
    <xdr:to>
      <xdr:col>24</xdr:col>
      <xdr:colOff>63500</xdr:colOff>
      <xdr:row>60</xdr:row>
      <xdr:rowOff>9525</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2698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84455</xdr:rowOff>
    </xdr:from>
    <xdr:to>
      <xdr:col>15</xdr:col>
      <xdr:colOff>101600</xdr:colOff>
      <xdr:row>60</xdr:row>
      <xdr:rowOff>14605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135255</xdr:rowOff>
    </xdr:from>
    <xdr:to>
      <xdr:col>19</xdr:col>
      <xdr:colOff>177800</xdr:colOff>
      <xdr:row>59</xdr:row>
      <xdr:rowOff>154305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2508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34925</xdr:rowOff>
    </xdr:from>
    <xdr:to>
      <xdr:col>10</xdr:col>
      <xdr:colOff>165100</xdr:colOff>
      <xdr:row>59</xdr:row>
      <xdr:rowOff>136525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85725</xdr:rowOff>
    </xdr:from>
    <xdr:to>
      <xdr:col>15</xdr:col>
      <xdr:colOff>50800</xdr:colOff>
      <xdr:row>59</xdr:row>
      <xdr:rowOff>135255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2012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27305</xdr:rowOff>
    </xdr:from>
    <xdr:to>
      <xdr:col>6</xdr:col>
      <xdr:colOff>38100</xdr:colOff>
      <xdr:row>59</xdr:row>
      <xdr:rowOff>128905</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78105</xdr:rowOff>
    </xdr:from>
    <xdr:to>
      <xdr:col>10</xdr:col>
      <xdr:colOff>114300</xdr:colOff>
      <xdr:row>59</xdr:row>
      <xdr:rowOff>85725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1936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80027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32402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47642</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26687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50182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31132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153052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145432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83045</xdr:rowOff>
    </xdr:from>
    <xdr:to>
      <xdr:col>54</xdr:col>
      <xdr:colOff>189865</xdr:colOff>
      <xdr:row>64</xdr:row>
      <xdr:rowOff>107415</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512795"/>
          <a:ext cx="0" cy="156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111242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8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107415</xdr:rowOff>
    </xdr:from>
    <xdr:to>
      <xdr:col>55</xdr:col>
      <xdr:colOff>88900</xdr:colOff>
      <xdr:row>64</xdr:row>
      <xdr:rowOff>107415</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8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29722</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2880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83045</xdr:rowOff>
    </xdr:from>
    <xdr:to>
      <xdr:col>55</xdr:col>
      <xdr:colOff>88900</xdr:colOff>
      <xdr:row>55</xdr:row>
      <xdr:rowOff>83045</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51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15305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4737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36878</xdr:rowOff>
    </xdr:from>
    <xdr:to>
      <xdr:col>55</xdr:col>
      <xdr:colOff>50800</xdr:colOff>
      <xdr:row>61</xdr:row>
      <xdr:rowOff>138478</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495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62238</xdr:rowOff>
    </xdr:from>
    <xdr:to>
      <xdr:col>50</xdr:col>
      <xdr:colOff>165100</xdr:colOff>
      <xdr:row>61</xdr:row>
      <xdr:rowOff>163838</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67056</xdr:rowOff>
    </xdr:from>
    <xdr:to>
      <xdr:col>46</xdr:col>
      <xdr:colOff>38100</xdr:colOff>
      <xdr:row>61</xdr:row>
      <xdr:rowOff>168656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141258</xdr:rowOff>
    </xdr:from>
    <xdr:to>
      <xdr:col>41</xdr:col>
      <xdr:colOff>101600</xdr:colOff>
      <xdr:row>62</xdr:row>
      <xdr:rowOff>71408</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59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45077</xdr:rowOff>
    </xdr:from>
    <xdr:to>
      <xdr:col>36</xdr:col>
      <xdr:colOff>165100</xdr:colOff>
      <xdr:row>62</xdr:row>
      <xdr:rowOff>146677</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674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25631</xdr:rowOff>
    </xdr:from>
    <xdr:to>
      <xdr:col>55</xdr:col>
      <xdr:colOff>50800</xdr:colOff>
      <xdr:row>61</xdr:row>
      <xdr:rowOff>127231</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48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48508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33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37628</xdr:rowOff>
    </xdr:from>
    <xdr:to>
      <xdr:col>50</xdr:col>
      <xdr:colOff>165100</xdr:colOff>
      <xdr:row>61</xdr:row>
      <xdr:rowOff>139228</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49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76431</xdr:rowOff>
    </xdr:from>
    <xdr:to>
      <xdr:col>55</xdr:col>
      <xdr:colOff>0</xdr:colOff>
      <xdr:row>61</xdr:row>
      <xdr:rowOff>88428</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534881"/>
          <a:ext cx="838200" cy="1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51584</xdr:rowOff>
    </xdr:from>
    <xdr:to>
      <xdr:col>46</xdr:col>
      <xdr:colOff>38100</xdr:colOff>
      <xdr:row>61</xdr:row>
      <xdr:rowOff>153184</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5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88428</xdr:rowOff>
    </xdr:from>
    <xdr:to>
      <xdr:col>50</xdr:col>
      <xdr:colOff>114300</xdr:colOff>
      <xdr:row>61</xdr:row>
      <xdr:rowOff>102384</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546878"/>
          <a:ext cx="889000" cy="1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49157</xdr:rowOff>
    </xdr:from>
    <xdr:to>
      <xdr:col>41</xdr:col>
      <xdr:colOff>101600</xdr:colOff>
      <xdr:row>61</xdr:row>
      <xdr:rowOff>150757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5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99957</xdr:rowOff>
    </xdr:from>
    <xdr:to>
      <xdr:col>45</xdr:col>
      <xdr:colOff>177800</xdr:colOff>
      <xdr:row>61</xdr:row>
      <xdr:rowOff>102384</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a:off x="7861300" y="10558407"/>
          <a:ext cx="889000" cy="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71458</xdr:rowOff>
    </xdr:from>
    <xdr:to>
      <xdr:col>36</xdr:col>
      <xdr:colOff>165100</xdr:colOff>
      <xdr:row>62</xdr:row>
      <xdr:rowOff>1608</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52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99957</xdr:rowOff>
    </xdr:from>
    <xdr:to>
      <xdr:col>41</xdr:col>
      <xdr:colOff>50800</xdr:colOff>
      <xdr:row>61</xdr:row>
      <xdr:rowOff>122258</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558407"/>
          <a:ext cx="889000" cy="2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154965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6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159783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62535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69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137804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76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155755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327095" y="1027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169711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50795" y="1028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167284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61795" y="1028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18135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72795" y="1030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125730</xdr:rowOff>
    </xdr:from>
    <xdr:to>
      <xdr:col>24</xdr:col>
      <xdr:colOff>62865</xdr:colOff>
      <xdr:row>86</xdr:row>
      <xdr:rowOff>47625</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32738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51452</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47625</xdr:rowOff>
    </xdr:from>
    <xdr:to>
      <xdr:col>24</xdr:col>
      <xdr:colOff>152400</xdr:colOff>
      <xdr:row>86</xdr:row>
      <xdr:rowOff>47625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79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72407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10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125730</xdr:rowOff>
    </xdr:from>
    <xdr:to>
      <xdr:col>24</xdr:col>
      <xdr:colOff>152400</xdr:colOff>
      <xdr:row>77</xdr:row>
      <xdr:rowOff>125730</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32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118763</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00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95886</xdr:rowOff>
    </xdr:from>
    <xdr:to>
      <xdr:col>24</xdr:col>
      <xdr:colOff>114300</xdr:colOff>
      <xdr:row>83</xdr:row>
      <xdr:rowOff>26036</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99695</xdr:rowOff>
    </xdr:from>
    <xdr:to>
      <xdr:col>20</xdr:col>
      <xdr:colOff>38100</xdr:colOff>
      <xdr:row>83</xdr:row>
      <xdr:rowOff>29845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78739</xdr:rowOff>
    </xdr:from>
    <xdr:to>
      <xdr:col>15</xdr:col>
      <xdr:colOff>101600</xdr:colOff>
      <xdr:row>83</xdr:row>
      <xdr:rowOff>8889</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17780</xdr:rowOff>
    </xdr:from>
    <xdr:to>
      <xdr:col>24</xdr:col>
      <xdr:colOff>114300</xdr:colOff>
      <xdr:row>84</xdr:row>
      <xdr:rowOff>119380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167657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xdr:rowOff>
    </xdr:from>
    <xdr:to>
      <xdr:col>20</xdr:col>
      <xdr:colOff>38100</xdr:colOff>
      <xdr:row>84</xdr:row>
      <xdr:rowOff>107950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57150</xdr:rowOff>
    </xdr:from>
    <xdr:to>
      <xdr:col>24</xdr:col>
      <xdr:colOff>63500</xdr:colOff>
      <xdr:row>84</xdr:row>
      <xdr:rowOff>68580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797300" y="144589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153036</xdr:rowOff>
    </xdr:from>
    <xdr:to>
      <xdr:col>15</xdr:col>
      <xdr:colOff>101600</xdr:colOff>
      <xdr:row>84</xdr:row>
      <xdr:rowOff>83186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32386</xdr:rowOff>
    </xdr:from>
    <xdr:to>
      <xdr:col>19</xdr:col>
      <xdr:colOff>177800</xdr:colOff>
      <xdr:row>84</xdr:row>
      <xdr:rowOff>57150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908300" y="144341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162561</xdr:rowOff>
    </xdr:from>
    <xdr:to>
      <xdr:col>10</xdr:col>
      <xdr:colOff>165100</xdr:colOff>
      <xdr:row>84</xdr:row>
      <xdr:rowOff>92711</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32386</xdr:rowOff>
    </xdr:from>
    <xdr:to>
      <xdr:col>15</xdr:col>
      <xdr:colOff>50800</xdr:colOff>
      <xdr:row>84</xdr:row>
      <xdr:rowOff>41911</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flipV="1">
          <a:off x="2019300" y="144341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29211</xdr:rowOff>
    </xdr:from>
    <xdr:to>
      <xdr:col>6</xdr:col>
      <xdr:colOff>38100</xdr:colOff>
      <xdr:row>84</xdr:row>
      <xdr:rowOff>130811</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41911</xdr:rowOff>
    </xdr:from>
    <xdr:to>
      <xdr:col>10</xdr:col>
      <xdr:colOff>114300</xdr:colOff>
      <xdr:row>84</xdr:row>
      <xdr:rowOff>80011</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flipV="1">
          <a:off x="1130300" y="144437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46372</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25416</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116857</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120666</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99077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74313</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83838</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121938</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E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104902</xdr:rowOff>
    </xdr:from>
    <xdr:to>
      <xdr:col>54</xdr:col>
      <xdr:colOff>189865</xdr:colOff>
      <xdr:row>86</xdr:row>
      <xdr:rowOff>88012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10476865" y="13478002"/>
          <a:ext cx="0" cy="1354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91839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E00-00005C010000}"/>
            </a:ext>
          </a:extLst>
        </xdr:cNvPr>
        <xdr:cNvSpPr txBox="1"/>
      </xdr:nvSpPr>
      <xdr:spPr>
        <a:xfrm>
          <a:off x="10515600" y="1483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88012</xdr:rowOff>
    </xdr:from>
    <xdr:to>
      <xdr:col>55</xdr:col>
      <xdr:colOff>88900</xdr:colOff>
      <xdr:row>86</xdr:row>
      <xdr:rowOff>88012</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483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51579</xdr:rowOff>
    </xdr:from>
    <xdr:ext cx="534377" cy="259045"/>
    <xdr:sp macro="" textlink="">
      <xdr:nvSpPr>
        <xdr:cNvPr id="350" name="【公営住宅】&#10;一人当たり面積最大値テキスト">
          <a:extLst>
            <a:ext uri="{FF2B5EF4-FFF2-40B4-BE49-F238E27FC236}">
              <a16:creationId xmlns:a16="http://schemas.microsoft.com/office/drawing/2014/main" id="{00000000-0008-0000-0E00-00005E010000}"/>
            </a:ext>
          </a:extLst>
        </xdr:cNvPr>
        <xdr:cNvSpPr txBox="1"/>
      </xdr:nvSpPr>
      <xdr:spPr>
        <a:xfrm>
          <a:off x="10515600" y="1325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104902</xdr:rowOff>
    </xdr:from>
    <xdr:to>
      <xdr:col>55</xdr:col>
      <xdr:colOff>88900</xdr:colOff>
      <xdr:row>78</xdr:row>
      <xdr:rowOff>104902</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347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147210</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E00-000060010000}"/>
            </a:ext>
          </a:extLst>
        </xdr:cNvPr>
        <xdr:cNvSpPr txBox="1"/>
      </xdr:nvSpPr>
      <xdr:spPr>
        <a:xfrm>
          <a:off x="10515600" y="14377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124333</xdr:rowOff>
    </xdr:from>
    <xdr:to>
      <xdr:col>55</xdr:col>
      <xdr:colOff>50800</xdr:colOff>
      <xdr:row>85</xdr:row>
      <xdr:rowOff>54483</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10426700" y="1452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138430</xdr:rowOff>
    </xdr:from>
    <xdr:to>
      <xdr:col>50</xdr:col>
      <xdr:colOff>165100</xdr:colOff>
      <xdr:row>85</xdr:row>
      <xdr:rowOff>68580</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9588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162688</xdr:rowOff>
    </xdr:from>
    <xdr:to>
      <xdr:col>46</xdr:col>
      <xdr:colOff>38100</xdr:colOff>
      <xdr:row>85</xdr:row>
      <xdr:rowOff>92838</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8699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51943</xdr:rowOff>
    </xdr:from>
    <xdr:to>
      <xdr:col>41</xdr:col>
      <xdr:colOff>101600</xdr:colOff>
      <xdr:row>85</xdr:row>
      <xdr:rowOff>153543</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7810500" y="14625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59562</xdr:rowOff>
    </xdr:from>
    <xdr:to>
      <xdr:col>36</xdr:col>
      <xdr:colOff>165100</xdr:colOff>
      <xdr:row>85</xdr:row>
      <xdr:rowOff>161162</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6921500" y="1463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4826</xdr:rowOff>
    </xdr:from>
    <xdr:to>
      <xdr:col>55</xdr:col>
      <xdr:colOff>50800</xdr:colOff>
      <xdr:row>85</xdr:row>
      <xdr:rowOff>106426</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10426700" y="145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154703</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E00-00006C010000}"/>
            </a:ext>
          </a:extLst>
        </xdr:cNvPr>
        <xdr:cNvSpPr txBox="1"/>
      </xdr:nvSpPr>
      <xdr:spPr>
        <a:xfrm>
          <a:off x="10515600" y="1455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7747</xdr:rowOff>
    </xdr:from>
    <xdr:to>
      <xdr:col>50</xdr:col>
      <xdr:colOff>165100</xdr:colOff>
      <xdr:row>85</xdr:row>
      <xdr:rowOff>109347</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88500" y="1458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55626</xdr:rowOff>
    </xdr:from>
    <xdr:to>
      <xdr:col>55</xdr:col>
      <xdr:colOff>0</xdr:colOff>
      <xdr:row>85</xdr:row>
      <xdr:rowOff>58547</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9639300" y="14628876"/>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xdr:rowOff>
    </xdr:from>
    <xdr:to>
      <xdr:col>46</xdr:col>
      <xdr:colOff>38100</xdr:colOff>
      <xdr:row>85</xdr:row>
      <xdr:rowOff>112903</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699500" y="1458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58547</xdr:rowOff>
    </xdr:from>
    <xdr:to>
      <xdr:col>50</xdr:col>
      <xdr:colOff>114300</xdr:colOff>
      <xdr:row>85</xdr:row>
      <xdr:rowOff>62103</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8750300" y="14631797"/>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11685</xdr:rowOff>
    </xdr:from>
    <xdr:to>
      <xdr:col>41</xdr:col>
      <xdr:colOff>101600</xdr:colOff>
      <xdr:row>85</xdr:row>
      <xdr:rowOff>113285</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810500" y="145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62103</xdr:rowOff>
    </xdr:from>
    <xdr:to>
      <xdr:col>45</xdr:col>
      <xdr:colOff>177800</xdr:colOff>
      <xdr:row>85</xdr:row>
      <xdr:rowOff>62485</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7861300" y="14635353"/>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15112</xdr:rowOff>
    </xdr:from>
    <xdr:to>
      <xdr:col>36</xdr:col>
      <xdr:colOff>165100</xdr:colOff>
      <xdr:row>85</xdr:row>
      <xdr:rowOff>116712</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6921500" y="145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62485</xdr:rowOff>
    </xdr:from>
    <xdr:to>
      <xdr:col>41</xdr:col>
      <xdr:colOff>50800</xdr:colOff>
      <xdr:row>85</xdr:row>
      <xdr:rowOff>65912</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6972300" y="14635735"/>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85107</xdr:rowOff>
    </xdr:from>
    <xdr:ext cx="469744" cy="259045"/>
    <xdr:sp macro="" textlink="">
      <xdr:nvSpPr>
        <xdr:cNvPr id="373" name="n_1aveValue【公営住宅】&#10;一人当たり面積">
          <a:extLst>
            <a:ext uri="{FF2B5EF4-FFF2-40B4-BE49-F238E27FC236}">
              <a16:creationId xmlns:a16="http://schemas.microsoft.com/office/drawing/2014/main" id="{00000000-0008-0000-0E00-000075010000}"/>
            </a:ext>
          </a:extLst>
        </xdr:cNvPr>
        <xdr:cNvSpPr txBox="1"/>
      </xdr:nvSpPr>
      <xdr:spPr>
        <a:xfrm>
          <a:off x="93917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109365</xdr:rowOff>
    </xdr:from>
    <xdr:ext cx="469744" cy="259045"/>
    <xdr:sp macro="" textlink="">
      <xdr:nvSpPr>
        <xdr:cNvPr id="374" name="n_2aveValue【公営住宅】&#10;一人当たり面積">
          <a:extLst>
            <a:ext uri="{FF2B5EF4-FFF2-40B4-BE49-F238E27FC236}">
              <a16:creationId xmlns:a16="http://schemas.microsoft.com/office/drawing/2014/main" id="{00000000-0008-0000-0E00-000076010000}"/>
            </a:ext>
          </a:extLst>
        </xdr:cNvPr>
        <xdr:cNvSpPr txBox="1"/>
      </xdr:nvSpPr>
      <xdr:spPr>
        <a:xfrm>
          <a:off x="8515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144670</xdr:rowOff>
    </xdr:from>
    <xdr:ext cx="469744" cy="259045"/>
    <xdr:sp macro="" textlink="">
      <xdr:nvSpPr>
        <xdr:cNvPr id="375" name="n_3aveValue【公営住宅】&#10;一人当たり面積">
          <a:extLst>
            <a:ext uri="{FF2B5EF4-FFF2-40B4-BE49-F238E27FC236}">
              <a16:creationId xmlns:a16="http://schemas.microsoft.com/office/drawing/2014/main" id="{00000000-0008-0000-0E00-000077010000}"/>
            </a:ext>
          </a:extLst>
        </xdr:cNvPr>
        <xdr:cNvSpPr txBox="1"/>
      </xdr:nvSpPr>
      <xdr:spPr>
        <a:xfrm>
          <a:off x="7626427" y="1471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152289</xdr:rowOff>
    </xdr:from>
    <xdr:ext cx="469744" cy="259045"/>
    <xdr:sp macro="" textlink="">
      <xdr:nvSpPr>
        <xdr:cNvPr id="376" name="n_4aveValue【公営住宅】&#10;一人当たり面積">
          <a:extLst>
            <a:ext uri="{FF2B5EF4-FFF2-40B4-BE49-F238E27FC236}">
              <a16:creationId xmlns:a16="http://schemas.microsoft.com/office/drawing/2014/main" id="{00000000-0008-0000-0E00-000078010000}"/>
            </a:ext>
          </a:extLst>
        </xdr:cNvPr>
        <xdr:cNvSpPr txBox="1"/>
      </xdr:nvSpPr>
      <xdr:spPr>
        <a:xfrm>
          <a:off x="6737427" y="1472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100474</xdr:rowOff>
    </xdr:from>
    <xdr:ext cx="469744" cy="259045"/>
    <xdr:sp macro="" textlink="">
      <xdr:nvSpPr>
        <xdr:cNvPr id="377" name="n_1mainValue【公営住宅】&#10;一人当たり面積">
          <a:extLst>
            <a:ext uri="{FF2B5EF4-FFF2-40B4-BE49-F238E27FC236}">
              <a16:creationId xmlns:a16="http://schemas.microsoft.com/office/drawing/2014/main" id="{00000000-0008-0000-0E00-000079010000}"/>
            </a:ext>
          </a:extLst>
        </xdr:cNvPr>
        <xdr:cNvSpPr txBox="1"/>
      </xdr:nvSpPr>
      <xdr:spPr>
        <a:xfrm>
          <a:off x="9391727" y="1467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104030</xdr:rowOff>
    </xdr:from>
    <xdr:ext cx="469744" cy="259045"/>
    <xdr:sp macro="" textlink="">
      <xdr:nvSpPr>
        <xdr:cNvPr id="378" name="n_2mainValue【公営住宅】&#10;一人当たり面積">
          <a:extLst>
            <a:ext uri="{FF2B5EF4-FFF2-40B4-BE49-F238E27FC236}">
              <a16:creationId xmlns:a16="http://schemas.microsoft.com/office/drawing/2014/main" id="{00000000-0008-0000-0E00-00007A010000}"/>
            </a:ext>
          </a:extLst>
        </xdr:cNvPr>
        <xdr:cNvSpPr txBox="1"/>
      </xdr:nvSpPr>
      <xdr:spPr>
        <a:xfrm>
          <a:off x="8515427" y="1467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129812</xdr:rowOff>
    </xdr:from>
    <xdr:ext cx="469744" cy="259045"/>
    <xdr:sp macro="" textlink="">
      <xdr:nvSpPr>
        <xdr:cNvPr id="379" name="n_3mainValue【公営住宅】&#10;一人当たり面積">
          <a:extLst>
            <a:ext uri="{FF2B5EF4-FFF2-40B4-BE49-F238E27FC236}">
              <a16:creationId xmlns:a16="http://schemas.microsoft.com/office/drawing/2014/main" id="{00000000-0008-0000-0E00-00007B010000}"/>
            </a:ext>
          </a:extLst>
        </xdr:cNvPr>
        <xdr:cNvSpPr txBox="1"/>
      </xdr:nvSpPr>
      <xdr:spPr>
        <a:xfrm>
          <a:off x="7626427" y="143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133239</xdr:rowOff>
    </xdr:from>
    <xdr:ext cx="469744" cy="259045"/>
    <xdr:sp macro="" textlink="">
      <xdr:nvSpPr>
        <xdr:cNvPr id="380" name="n_4mainValue【公営住宅】&#10;一人当たり面積">
          <a:extLst>
            <a:ext uri="{FF2B5EF4-FFF2-40B4-BE49-F238E27FC236}">
              <a16:creationId xmlns:a16="http://schemas.microsoft.com/office/drawing/2014/main" id="{00000000-0008-0000-0E00-00007C010000}"/>
            </a:ext>
          </a:extLst>
        </xdr:cNvPr>
        <xdr:cNvSpPr txBox="1"/>
      </xdr:nvSpPr>
      <xdr:spPr>
        <a:xfrm>
          <a:off x="6737427" y="1436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00000000-0008-0000-0E00-00009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00000000-0008-0000-0E00-00009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00000000-0008-0000-0E00-00009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E00-0000A0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E00-0000A1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00000000-0008-0000-0E00-0000A2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00000000-0008-0000-0E00-0000A3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00000000-0008-0000-0E00-0000A4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00000000-0008-0000-0E00-0000B6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89807</xdr:rowOff>
    </xdr:from>
    <xdr:to>
      <xdr:col>85</xdr:col>
      <xdr:colOff>126364</xdr:colOff>
      <xdr:row>64</xdr:row>
      <xdr:rowOff>107769</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flipV="1">
          <a:off x="16318864" y="9519557"/>
          <a:ext cx="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111596</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00000000-0008-0000-0E00-0000B8010000}"/>
            </a:ext>
          </a:extLst>
        </xdr:cNvPr>
        <xdr:cNvSpPr txBox="1"/>
      </xdr:nvSpPr>
      <xdr:spPr>
        <a:xfrm>
          <a:off x="16357600" y="1108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107769</xdr:rowOff>
    </xdr:from>
    <xdr:to>
      <xdr:col>86</xdr:col>
      <xdr:colOff>25400</xdr:colOff>
      <xdr:row>64</xdr:row>
      <xdr:rowOff>107769</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6230600" y="1108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36484</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00000000-0008-0000-0E00-0000BA010000}"/>
            </a:ext>
          </a:extLst>
        </xdr:cNvPr>
        <xdr:cNvSpPr txBox="1"/>
      </xdr:nvSpPr>
      <xdr:spPr>
        <a:xfrm>
          <a:off x="16357600" y="929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89807</xdr:rowOff>
    </xdr:from>
    <xdr:to>
      <xdr:col>86</xdr:col>
      <xdr:colOff>25400</xdr:colOff>
      <xdr:row>55</xdr:row>
      <xdr:rowOff>89807</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00000000-0008-0000-0E00-0000BC010000}"/>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445" name="フローチャート: 判断 444">
          <a:extLst>
            <a:ext uri="{FF2B5EF4-FFF2-40B4-BE49-F238E27FC236}">
              <a16:creationId xmlns:a16="http://schemas.microsoft.com/office/drawing/2014/main" id="{00000000-0008-0000-0E00-0000BD01000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169635</xdr:rowOff>
    </xdr:from>
    <xdr:to>
      <xdr:col>81</xdr:col>
      <xdr:colOff>101600</xdr:colOff>
      <xdr:row>60</xdr:row>
      <xdr:rowOff>99785</xdr:rowOff>
    </xdr:to>
    <xdr:sp macro="" textlink="">
      <xdr:nvSpPr>
        <xdr:cNvPr id="446" name="フローチャート: 判断 445">
          <a:extLst>
            <a:ext uri="{FF2B5EF4-FFF2-40B4-BE49-F238E27FC236}">
              <a16:creationId xmlns:a16="http://schemas.microsoft.com/office/drawing/2014/main" id="{00000000-0008-0000-0E00-0000BE010000}"/>
            </a:ext>
          </a:extLst>
        </xdr:cNvPr>
        <xdr:cNvSpPr/>
      </xdr:nvSpPr>
      <xdr:spPr>
        <a:xfrm>
          <a:off x="15430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169635</xdr:rowOff>
    </xdr:from>
    <xdr:to>
      <xdr:col>76</xdr:col>
      <xdr:colOff>165100</xdr:colOff>
      <xdr:row>60</xdr:row>
      <xdr:rowOff>99785</xdr:rowOff>
    </xdr:to>
    <xdr:sp macro="" textlink="">
      <xdr:nvSpPr>
        <xdr:cNvPr id="447" name="フローチャート: 判断 446">
          <a:extLst>
            <a:ext uri="{FF2B5EF4-FFF2-40B4-BE49-F238E27FC236}">
              <a16:creationId xmlns:a16="http://schemas.microsoft.com/office/drawing/2014/main" id="{00000000-0008-0000-0E00-0000BF010000}"/>
            </a:ext>
          </a:extLst>
        </xdr:cNvPr>
        <xdr:cNvSpPr/>
      </xdr:nvSpPr>
      <xdr:spPr>
        <a:xfrm>
          <a:off x="14541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448" name="フローチャート: 判断 447">
          <a:extLst>
            <a:ext uri="{FF2B5EF4-FFF2-40B4-BE49-F238E27FC236}">
              <a16:creationId xmlns:a16="http://schemas.microsoft.com/office/drawing/2014/main" id="{00000000-0008-0000-0E00-0000C0010000}"/>
            </a:ext>
          </a:extLst>
        </xdr:cNvPr>
        <xdr:cNvSpPr/>
      </xdr:nvSpPr>
      <xdr:spPr>
        <a:xfrm>
          <a:off x="13652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150041</xdr:rowOff>
    </xdr:from>
    <xdr:to>
      <xdr:col>67</xdr:col>
      <xdr:colOff>101600</xdr:colOff>
      <xdr:row>60</xdr:row>
      <xdr:rowOff>80191</xdr:rowOff>
    </xdr:to>
    <xdr:sp macro="" textlink="">
      <xdr:nvSpPr>
        <xdr:cNvPr id="449" name="フローチャート: 判断 448">
          <a:extLst>
            <a:ext uri="{FF2B5EF4-FFF2-40B4-BE49-F238E27FC236}">
              <a16:creationId xmlns:a16="http://schemas.microsoft.com/office/drawing/2014/main" id="{00000000-0008-0000-0E00-0000C1010000}"/>
            </a:ext>
          </a:extLst>
        </xdr:cNvPr>
        <xdr:cNvSpPr/>
      </xdr:nvSpPr>
      <xdr:spPr>
        <a:xfrm>
          <a:off x="127635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92891</xdr:rowOff>
    </xdr:from>
    <xdr:to>
      <xdr:col>85</xdr:col>
      <xdr:colOff>177800</xdr:colOff>
      <xdr:row>61</xdr:row>
      <xdr:rowOff>23041</xdr:rowOff>
    </xdr:to>
    <xdr:sp macro="" textlink="">
      <xdr:nvSpPr>
        <xdr:cNvPr id="455" name="楕円 454">
          <a:extLst>
            <a:ext uri="{FF2B5EF4-FFF2-40B4-BE49-F238E27FC236}">
              <a16:creationId xmlns:a16="http://schemas.microsoft.com/office/drawing/2014/main" id="{00000000-0008-0000-0E00-0000C7010000}"/>
            </a:ext>
          </a:extLst>
        </xdr:cNvPr>
        <xdr:cNvSpPr/>
      </xdr:nvSpPr>
      <xdr:spPr>
        <a:xfrm>
          <a:off x="162687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71318</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00000000-0008-0000-0E00-0000C8010000}"/>
            </a:ext>
          </a:extLst>
        </xdr:cNvPr>
        <xdr:cNvSpPr txBox="1"/>
      </xdr:nvSpPr>
      <xdr:spPr>
        <a:xfrm>
          <a:off x="16357600"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105954</xdr:rowOff>
    </xdr:from>
    <xdr:to>
      <xdr:col>81</xdr:col>
      <xdr:colOff>101600</xdr:colOff>
      <xdr:row>61</xdr:row>
      <xdr:rowOff>36104</xdr:rowOff>
    </xdr:to>
    <xdr:sp macro="" textlink="">
      <xdr:nvSpPr>
        <xdr:cNvPr id="457" name="楕円 456">
          <a:extLst>
            <a:ext uri="{FF2B5EF4-FFF2-40B4-BE49-F238E27FC236}">
              <a16:creationId xmlns:a16="http://schemas.microsoft.com/office/drawing/2014/main" id="{00000000-0008-0000-0E00-0000C9010000}"/>
            </a:ext>
          </a:extLst>
        </xdr:cNvPr>
        <xdr:cNvSpPr/>
      </xdr:nvSpPr>
      <xdr:spPr>
        <a:xfrm>
          <a:off x="15430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143691</xdr:rowOff>
    </xdr:from>
    <xdr:to>
      <xdr:col>85</xdr:col>
      <xdr:colOff>127000</xdr:colOff>
      <xdr:row>60</xdr:row>
      <xdr:rowOff>156754</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flipV="1">
          <a:off x="15481300" y="1043069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56969</xdr:rowOff>
    </xdr:from>
    <xdr:to>
      <xdr:col>76</xdr:col>
      <xdr:colOff>165100</xdr:colOff>
      <xdr:row>60</xdr:row>
      <xdr:rowOff>158569</xdr:rowOff>
    </xdr:to>
    <xdr:sp macro="" textlink="">
      <xdr:nvSpPr>
        <xdr:cNvPr id="459" name="楕円 458">
          <a:extLst>
            <a:ext uri="{FF2B5EF4-FFF2-40B4-BE49-F238E27FC236}">
              <a16:creationId xmlns:a16="http://schemas.microsoft.com/office/drawing/2014/main" id="{00000000-0008-0000-0E00-0000CB010000}"/>
            </a:ext>
          </a:extLst>
        </xdr:cNvPr>
        <xdr:cNvSpPr/>
      </xdr:nvSpPr>
      <xdr:spPr>
        <a:xfrm>
          <a:off x="14541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107769</xdr:rowOff>
    </xdr:from>
    <xdr:to>
      <xdr:col>81</xdr:col>
      <xdr:colOff>50800</xdr:colOff>
      <xdr:row>60</xdr:row>
      <xdr:rowOff>156754</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4592300" y="1039476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47172</xdr:rowOff>
    </xdr:from>
    <xdr:to>
      <xdr:col>72</xdr:col>
      <xdr:colOff>38100</xdr:colOff>
      <xdr:row>60</xdr:row>
      <xdr:rowOff>148772</xdr:rowOff>
    </xdr:to>
    <xdr:sp macro="" textlink="">
      <xdr:nvSpPr>
        <xdr:cNvPr id="461" name="楕円 460">
          <a:extLst>
            <a:ext uri="{FF2B5EF4-FFF2-40B4-BE49-F238E27FC236}">
              <a16:creationId xmlns:a16="http://schemas.microsoft.com/office/drawing/2014/main" id="{00000000-0008-0000-0E00-0000CD010000}"/>
            </a:ext>
          </a:extLst>
        </xdr:cNvPr>
        <xdr:cNvSpPr/>
      </xdr:nvSpPr>
      <xdr:spPr>
        <a:xfrm>
          <a:off x="13652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97972</xdr:rowOff>
    </xdr:from>
    <xdr:to>
      <xdr:col>76</xdr:col>
      <xdr:colOff>114300</xdr:colOff>
      <xdr:row>60</xdr:row>
      <xdr:rowOff>107769</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3703300" y="1038497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xdr:rowOff>
    </xdr:from>
    <xdr:to>
      <xdr:col>67</xdr:col>
      <xdr:colOff>101600</xdr:colOff>
      <xdr:row>60</xdr:row>
      <xdr:rowOff>106317</xdr:rowOff>
    </xdr:to>
    <xdr:sp macro="" textlink="">
      <xdr:nvSpPr>
        <xdr:cNvPr id="463" name="楕円 462">
          <a:extLst>
            <a:ext uri="{FF2B5EF4-FFF2-40B4-BE49-F238E27FC236}">
              <a16:creationId xmlns:a16="http://schemas.microsoft.com/office/drawing/2014/main" id="{00000000-0008-0000-0E00-0000CF010000}"/>
            </a:ext>
          </a:extLst>
        </xdr:cNvPr>
        <xdr:cNvSpPr/>
      </xdr:nvSpPr>
      <xdr:spPr>
        <a:xfrm>
          <a:off x="12763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55517</xdr:rowOff>
    </xdr:from>
    <xdr:to>
      <xdr:col>71</xdr:col>
      <xdr:colOff>177800</xdr:colOff>
      <xdr:row>60</xdr:row>
      <xdr:rowOff>97972</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2814300" y="1034251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116312</xdr:rowOff>
    </xdr:from>
    <xdr:ext cx="405111" cy="259045"/>
    <xdr:sp macro="" textlink="">
      <xdr:nvSpPr>
        <xdr:cNvPr id="465" name="n_1aveValue【学校施設】&#10;有形固定資産減価償却率">
          <a:extLst>
            <a:ext uri="{FF2B5EF4-FFF2-40B4-BE49-F238E27FC236}">
              <a16:creationId xmlns:a16="http://schemas.microsoft.com/office/drawing/2014/main" id="{00000000-0008-0000-0E00-0000D1010000}"/>
            </a:ext>
          </a:extLst>
        </xdr:cNvPr>
        <xdr:cNvSpPr txBox="1"/>
      </xdr:nvSpPr>
      <xdr:spPr>
        <a:xfrm>
          <a:off x="152660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116312</xdr:rowOff>
    </xdr:from>
    <xdr:ext cx="405111" cy="259045"/>
    <xdr:sp macro="" textlink="">
      <xdr:nvSpPr>
        <xdr:cNvPr id="466" name="n_2aveValue【学校施設】&#10;有形固定資産減価償却率">
          <a:extLst>
            <a:ext uri="{FF2B5EF4-FFF2-40B4-BE49-F238E27FC236}">
              <a16:creationId xmlns:a16="http://schemas.microsoft.com/office/drawing/2014/main" id="{00000000-0008-0000-0E00-0000D2010000}"/>
            </a:ext>
          </a:extLst>
        </xdr:cNvPr>
        <xdr:cNvSpPr txBox="1"/>
      </xdr:nvSpPr>
      <xdr:spPr>
        <a:xfrm>
          <a:off x="14389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467" name="n_3aveValue【学校施設】&#10;有形固定資産減価償却率">
          <a:extLst>
            <a:ext uri="{FF2B5EF4-FFF2-40B4-BE49-F238E27FC236}">
              <a16:creationId xmlns:a16="http://schemas.microsoft.com/office/drawing/2014/main" id="{00000000-0008-0000-0E00-0000D3010000}"/>
            </a:ext>
          </a:extLst>
        </xdr:cNvPr>
        <xdr:cNvSpPr txBox="1"/>
      </xdr:nvSpPr>
      <xdr:spPr>
        <a:xfrm>
          <a:off x="13500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96718</xdr:rowOff>
    </xdr:from>
    <xdr:ext cx="405111" cy="259045"/>
    <xdr:sp macro="" textlink="">
      <xdr:nvSpPr>
        <xdr:cNvPr id="468" name="n_4aveValue【学校施設】&#10;有形固定資産減価償却率">
          <a:extLst>
            <a:ext uri="{FF2B5EF4-FFF2-40B4-BE49-F238E27FC236}">
              <a16:creationId xmlns:a16="http://schemas.microsoft.com/office/drawing/2014/main" id="{00000000-0008-0000-0E00-0000D4010000}"/>
            </a:ext>
          </a:extLst>
        </xdr:cNvPr>
        <xdr:cNvSpPr txBox="1"/>
      </xdr:nvSpPr>
      <xdr:spPr>
        <a:xfrm>
          <a:off x="126117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27231</xdr:rowOff>
    </xdr:from>
    <xdr:ext cx="405111" cy="259045"/>
    <xdr:sp macro="" textlink="">
      <xdr:nvSpPr>
        <xdr:cNvPr id="469" name="n_1mainValue【学校施設】&#10;有形固定資産減価償却率">
          <a:extLst>
            <a:ext uri="{FF2B5EF4-FFF2-40B4-BE49-F238E27FC236}">
              <a16:creationId xmlns:a16="http://schemas.microsoft.com/office/drawing/2014/main" id="{00000000-0008-0000-0E00-0000D5010000}"/>
            </a:ext>
          </a:extLst>
        </xdr:cNvPr>
        <xdr:cNvSpPr txBox="1"/>
      </xdr:nvSpPr>
      <xdr:spPr>
        <a:xfrm>
          <a:off x="152660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149696</xdr:rowOff>
    </xdr:from>
    <xdr:ext cx="405111" cy="259045"/>
    <xdr:sp macro="" textlink="">
      <xdr:nvSpPr>
        <xdr:cNvPr id="470" name="n_2mainValue【学校施設】&#10;有形固定資産減価償却率">
          <a:extLst>
            <a:ext uri="{FF2B5EF4-FFF2-40B4-BE49-F238E27FC236}">
              <a16:creationId xmlns:a16="http://schemas.microsoft.com/office/drawing/2014/main" id="{00000000-0008-0000-0E00-0000D6010000}"/>
            </a:ext>
          </a:extLst>
        </xdr:cNvPr>
        <xdr:cNvSpPr txBox="1"/>
      </xdr:nvSpPr>
      <xdr:spPr>
        <a:xfrm>
          <a:off x="14389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139899</xdr:rowOff>
    </xdr:from>
    <xdr:ext cx="405111" cy="259045"/>
    <xdr:sp macro="" textlink="">
      <xdr:nvSpPr>
        <xdr:cNvPr id="471" name="n_3mainValue【学校施設】&#10;有形固定資産減価償却率">
          <a:extLst>
            <a:ext uri="{FF2B5EF4-FFF2-40B4-BE49-F238E27FC236}">
              <a16:creationId xmlns:a16="http://schemas.microsoft.com/office/drawing/2014/main" id="{00000000-0008-0000-0E00-0000D7010000}"/>
            </a:ext>
          </a:extLst>
        </xdr:cNvPr>
        <xdr:cNvSpPr txBox="1"/>
      </xdr:nvSpPr>
      <xdr:spPr>
        <a:xfrm>
          <a:off x="13500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97444</xdr:rowOff>
    </xdr:from>
    <xdr:ext cx="405111" cy="259045"/>
    <xdr:sp macro="" textlink="">
      <xdr:nvSpPr>
        <xdr:cNvPr id="472" name="n_4mainValue【学校施設】&#10;有形固定資産減価償却率">
          <a:extLst>
            <a:ext uri="{FF2B5EF4-FFF2-40B4-BE49-F238E27FC236}">
              <a16:creationId xmlns:a16="http://schemas.microsoft.com/office/drawing/2014/main" id="{00000000-0008-0000-0E00-0000D8010000}"/>
            </a:ext>
          </a:extLst>
        </xdr:cNvPr>
        <xdr:cNvSpPr txBox="1"/>
      </xdr:nvSpPr>
      <xdr:spPr>
        <a:xfrm>
          <a:off x="12611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00000000-0008-0000-0E00-0000D9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00000000-0008-0000-0E00-0000DA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00000000-0008-0000-0E00-0000DB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00000000-0008-0000-0E00-0000DC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00000000-0008-0000-0E00-0000DD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00000000-0008-0000-0E00-0000DE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00000000-0008-0000-0E00-0000DF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00000000-0008-0000-0E00-0000E0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8" name="【学校施設】&#10;一人当たり面積グラフ枠">
          <a:extLst>
            <a:ext uri="{FF2B5EF4-FFF2-40B4-BE49-F238E27FC236}">
              <a16:creationId xmlns:a16="http://schemas.microsoft.com/office/drawing/2014/main" id="{00000000-0008-0000-0E00-0000F2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155448</xdr:rowOff>
    </xdr:from>
    <xdr:to>
      <xdr:col>116</xdr:col>
      <xdr:colOff>62864</xdr:colOff>
      <xdr:row>64</xdr:row>
      <xdr:rowOff>102543</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22160864" y="9585198"/>
          <a:ext cx="0" cy="149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106370</xdr:rowOff>
    </xdr:from>
    <xdr:ext cx="469744" cy="259045"/>
    <xdr:sp macro="" textlink="">
      <xdr:nvSpPr>
        <xdr:cNvPr id="500" name="【学校施設】&#10;一人当たり面積最小値テキスト">
          <a:extLst>
            <a:ext uri="{FF2B5EF4-FFF2-40B4-BE49-F238E27FC236}">
              <a16:creationId xmlns:a16="http://schemas.microsoft.com/office/drawing/2014/main" id="{00000000-0008-0000-0E00-0000F4010000}"/>
            </a:ext>
          </a:extLst>
        </xdr:cNvPr>
        <xdr:cNvSpPr txBox="1"/>
      </xdr:nvSpPr>
      <xdr:spPr>
        <a:xfrm>
          <a:off x="22199600" y="1107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102543</xdr:rowOff>
    </xdr:from>
    <xdr:to>
      <xdr:col>116</xdr:col>
      <xdr:colOff>152400</xdr:colOff>
      <xdr:row>64</xdr:row>
      <xdr:rowOff>102543</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22072600" y="11075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102125</xdr:rowOff>
    </xdr:from>
    <xdr:ext cx="469744" cy="259045"/>
    <xdr:sp macro="" textlink="">
      <xdr:nvSpPr>
        <xdr:cNvPr id="502" name="【学校施設】&#10;一人当たり面積最大値テキスト">
          <a:extLst>
            <a:ext uri="{FF2B5EF4-FFF2-40B4-BE49-F238E27FC236}">
              <a16:creationId xmlns:a16="http://schemas.microsoft.com/office/drawing/2014/main" id="{00000000-0008-0000-0E00-0000F6010000}"/>
            </a:ext>
          </a:extLst>
        </xdr:cNvPr>
        <xdr:cNvSpPr txBox="1"/>
      </xdr:nvSpPr>
      <xdr:spPr>
        <a:xfrm>
          <a:off x="22199600" y="936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155448</xdr:rowOff>
    </xdr:from>
    <xdr:to>
      <xdr:col>116</xdr:col>
      <xdr:colOff>152400</xdr:colOff>
      <xdr:row>55</xdr:row>
      <xdr:rowOff>155448</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22072600" y="958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71355</xdr:rowOff>
    </xdr:from>
    <xdr:ext cx="469744" cy="259045"/>
    <xdr:sp macro="" textlink="">
      <xdr:nvSpPr>
        <xdr:cNvPr id="504" name="【学校施設】&#10;一人当たり面積平均値テキスト">
          <a:extLst>
            <a:ext uri="{FF2B5EF4-FFF2-40B4-BE49-F238E27FC236}">
              <a16:creationId xmlns:a16="http://schemas.microsoft.com/office/drawing/2014/main" id="{00000000-0008-0000-0E00-0000F8010000}"/>
            </a:ext>
          </a:extLst>
        </xdr:cNvPr>
        <xdr:cNvSpPr txBox="1"/>
      </xdr:nvSpPr>
      <xdr:spPr>
        <a:xfrm>
          <a:off x="22199600" y="10358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48478</xdr:rowOff>
    </xdr:from>
    <xdr:to>
      <xdr:col>116</xdr:col>
      <xdr:colOff>114300</xdr:colOff>
      <xdr:row>61</xdr:row>
      <xdr:rowOff>150078</xdr:rowOff>
    </xdr:to>
    <xdr:sp macro="" textlink="">
      <xdr:nvSpPr>
        <xdr:cNvPr id="505" name="フローチャート: 判断 504">
          <a:extLst>
            <a:ext uri="{FF2B5EF4-FFF2-40B4-BE49-F238E27FC236}">
              <a16:creationId xmlns:a16="http://schemas.microsoft.com/office/drawing/2014/main" id="{00000000-0008-0000-0E00-0000F9010000}"/>
            </a:ext>
          </a:extLst>
        </xdr:cNvPr>
        <xdr:cNvSpPr/>
      </xdr:nvSpPr>
      <xdr:spPr>
        <a:xfrm>
          <a:off x="22110700" y="1050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55009</xdr:rowOff>
    </xdr:from>
    <xdr:to>
      <xdr:col>112</xdr:col>
      <xdr:colOff>38100</xdr:colOff>
      <xdr:row>61</xdr:row>
      <xdr:rowOff>156609</xdr:rowOff>
    </xdr:to>
    <xdr:sp macro="" textlink="">
      <xdr:nvSpPr>
        <xdr:cNvPr id="506" name="フローチャート: 判断 505">
          <a:extLst>
            <a:ext uri="{FF2B5EF4-FFF2-40B4-BE49-F238E27FC236}">
              <a16:creationId xmlns:a16="http://schemas.microsoft.com/office/drawing/2014/main" id="{00000000-0008-0000-0E00-0000FA010000}"/>
            </a:ext>
          </a:extLst>
        </xdr:cNvPr>
        <xdr:cNvSpPr/>
      </xdr:nvSpPr>
      <xdr:spPr>
        <a:xfrm>
          <a:off x="21272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7656</xdr:rowOff>
    </xdr:from>
    <xdr:to>
      <xdr:col>107</xdr:col>
      <xdr:colOff>101600</xdr:colOff>
      <xdr:row>61</xdr:row>
      <xdr:rowOff>109256</xdr:rowOff>
    </xdr:to>
    <xdr:sp macro="" textlink="">
      <xdr:nvSpPr>
        <xdr:cNvPr id="507" name="フローチャート: 判断 506">
          <a:extLst>
            <a:ext uri="{FF2B5EF4-FFF2-40B4-BE49-F238E27FC236}">
              <a16:creationId xmlns:a16="http://schemas.microsoft.com/office/drawing/2014/main" id="{00000000-0008-0000-0E00-0000FB010000}"/>
            </a:ext>
          </a:extLst>
        </xdr:cNvPr>
        <xdr:cNvSpPr/>
      </xdr:nvSpPr>
      <xdr:spPr>
        <a:xfrm>
          <a:off x="20383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88973</xdr:rowOff>
    </xdr:from>
    <xdr:to>
      <xdr:col>102</xdr:col>
      <xdr:colOff>165100</xdr:colOff>
      <xdr:row>62</xdr:row>
      <xdr:rowOff>19123</xdr:rowOff>
    </xdr:to>
    <xdr:sp macro="" textlink="">
      <xdr:nvSpPr>
        <xdr:cNvPr id="508" name="フローチャート: 判断 507">
          <a:extLst>
            <a:ext uri="{FF2B5EF4-FFF2-40B4-BE49-F238E27FC236}">
              <a16:creationId xmlns:a16="http://schemas.microsoft.com/office/drawing/2014/main" id="{00000000-0008-0000-0E00-0000FC010000}"/>
            </a:ext>
          </a:extLst>
        </xdr:cNvPr>
        <xdr:cNvSpPr/>
      </xdr:nvSpPr>
      <xdr:spPr>
        <a:xfrm>
          <a:off x="19494500" y="105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132733</xdr:rowOff>
    </xdr:from>
    <xdr:to>
      <xdr:col>98</xdr:col>
      <xdr:colOff>38100</xdr:colOff>
      <xdr:row>62</xdr:row>
      <xdr:rowOff>62883</xdr:rowOff>
    </xdr:to>
    <xdr:sp macro="" textlink="">
      <xdr:nvSpPr>
        <xdr:cNvPr id="509" name="フローチャート: 判断 508">
          <a:extLst>
            <a:ext uri="{FF2B5EF4-FFF2-40B4-BE49-F238E27FC236}">
              <a16:creationId xmlns:a16="http://schemas.microsoft.com/office/drawing/2014/main" id="{00000000-0008-0000-0E00-0000FD010000}"/>
            </a:ext>
          </a:extLst>
        </xdr:cNvPr>
        <xdr:cNvSpPr/>
      </xdr:nvSpPr>
      <xdr:spPr>
        <a:xfrm>
          <a:off x="18605500" y="10591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117711</xdr:rowOff>
    </xdr:from>
    <xdr:to>
      <xdr:col>116</xdr:col>
      <xdr:colOff>114300</xdr:colOff>
      <xdr:row>63</xdr:row>
      <xdr:rowOff>47861</xdr:rowOff>
    </xdr:to>
    <xdr:sp macro="" textlink="">
      <xdr:nvSpPr>
        <xdr:cNvPr id="515" name="楕円 514">
          <a:extLst>
            <a:ext uri="{FF2B5EF4-FFF2-40B4-BE49-F238E27FC236}">
              <a16:creationId xmlns:a16="http://schemas.microsoft.com/office/drawing/2014/main" id="{00000000-0008-0000-0E00-000003020000}"/>
            </a:ext>
          </a:extLst>
        </xdr:cNvPr>
        <xdr:cNvSpPr/>
      </xdr:nvSpPr>
      <xdr:spPr>
        <a:xfrm>
          <a:off x="22110700" y="1074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96138</xdr:rowOff>
    </xdr:from>
    <xdr:ext cx="469744" cy="259045"/>
    <xdr:sp macro="" textlink="">
      <xdr:nvSpPr>
        <xdr:cNvPr id="516" name="【学校施設】&#10;一人当たり面積該当値テキスト">
          <a:extLst>
            <a:ext uri="{FF2B5EF4-FFF2-40B4-BE49-F238E27FC236}">
              <a16:creationId xmlns:a16="http://schemas.microsoft.com/office/drawing/2014/main" id="{00000000-0008-0000-0E00-000004020000}"/>
            </a:ext>
          </a:extLst>
        </xdr:cNvPr>
        <xdr:cNvSpPr txBox="1"/>
      </xdr:nvSpPr>
      <xdr:spPr>
        <a:xfrm>
          <a:off x="22199600" y="1072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517" name="楕円 516">
          <a:extLst>
            <a:ext uri="{FF2B5EF4-FFF2-40B4-BE49-F238E27FC236}">
              <a16:creationId xmlns:a16="http://schemas.microsoft.com/office/drawing/2014/main" id="{00000000-0008-0000-0E00-000005020000}"/>
            </a:ext>
          </a:extLst>
        </xdr:cNvPr>
        <xdr:cNvSpPr/>
      </xdr:nvSpPr>
      <xdr:spPr>
        <a:xfrm>
          <a:off x="2127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168511</xdr:rowOff>
    </xdr:from>
    <xdr:to>
      <xdr:col>116</xdr:col>
      <xdr:colOff>63500</xdr:colOff>
      <xdr:row>63</xdr:row>
      <xdr:rowOff>11430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21323300" y="10798411"/>
          <a:ext cx="8382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143510</xdr:rowOff>
    </xdr:from>
    <xdr:to>
      <xdr:col>107</xdr:col>
      <xdr:colOff>101600</xdr:colOff>
      <xdr:row>63</xdr:row>
      <xdr:rowOff>73660</xdr:rowOff>
    </xdr:to>
    <xdr:sp macro="" textlink="">
      <xdr:nvSpPr>
        <xdr:cNvPr id="519" name="楕円 518">
          <a:extLst>
            <a:ext uri="{FF2B5EF4-FFF2-40B4-BE49-F238E27FC236}">
              <a16:creationId xmlns:a16="http://schemas.microsoft.com/office/drawing/2014/main" id="{00000000-0008-0000-0E00-000007020000}"/>
            </a:ext>
          </a:extLst>
        </xdr:cNvPr>
        <xdr:cNvSpPr/>
      </xdr:nvSpPr>
      <xdr:spPr>
        <a:xfrm>
          <a:off x="20383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22860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flipV="1">
          <a:off x="20434300" y="108127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151674</xdr:rowOff>
    </xdr:from>
    <xdr:to>
      <xdr:col>102</xdr:col>
      <xdr:colOff>165100</xdr:colOff>
      <xdr:row>63</xdr:row>
      <xdr:rowOff>81824</xdr:rowOff>
    </xdr:to>
    <xdr:sp macro="" textlink="">
      <xdr:nvSpPr>
        <xdr:cNvPr id="521" name="楕円 520">
          <a:extLst>
            <a:ext uri="{FF2B5EF4-FFF2-40B4-BE49-F238E27FC236}">
              <a16:creationId xmlns:a16="http://schemas.microsoft.com/office/drawing/2014/main" id="{00000000-0008-0000-0E00-000009020000}"/>
            </a:ext>
          </a:extLst>
        </xdr:cNvPr>
        <xdr:cNvSpPr/>
      </xdr:nvSpPr>
      <xdr:spPr>
        <a:xfrm>
          <a:off x="19494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22860</xdr:rowOff>
    </xdr:from>
    <xdr:to>
      <xdr:col>107</xdr:col>
      <xdr:colOff>50800</xdr:colOff>
      <xdr:row>63</xdr:row>
      <xdr:rowOff>31024</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flipV="1">
          <a:off x="19545300" y="1082421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162124</xdr:rowOff>
    </xdr:from>
    <xdr:to>
      <xdr:col>98</xdr:col>
      <xdr:colOff>38100</xdr:colOff>
      <xdr:row>63</xdr:row>
      <xdr:rowOff>92274</xdr:rowOff>
    </xdr:to>
    <xdr:sp macro="" textlink="">
      <xdr:nvSpPr>
        <xdr:cNvPr id="523" name="楕円 522">
          <a:extLst>
            <a:ext uri="{FF2B5EF4-FFF2-40B4-BE49-F238E27FC236}">
              <a16:creationId xmlns:a16="http://schemas.microsoft.com/office/drawing/2014/main" id="{00000000-0008-0000-0E00-00000B020000}"/>
            </a:ext>
          </a:extLst>
        </xdr:cNvPr>
        <xdr:cNvSpPr/>
      </xdr:nvSpPr>
      <xdr:spPr>
        <a:xfrm>
          <a:off x="18605500" y="1079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31024</xdr:rowOff>
    </xdr:from>
    <xdr:to>
      <xdr:col>102</xdr:col>
      <xdr:colOff>114300</xdr:colOff>
      <xdr:row>63</xdr:row>
      <xdr:rowOff>41474</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flipV="1">
          <a:off x="18656300" y="10832374"/>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1686</xdr:rowOff>
    </xdr:from>
    <xdr:ext cx="469744" cy="259045"/>
    <xdr:sp macro="" textlink="">
      <xdr:nvSpPr>
        <xdr:cNvPr id="525" name="n_1aveValue【学校施設】&#10;一人当たり面積">
          <a:extLst>
            <a:ext uri="{FF2B5EF4-FFF2-40B4-BE49-F238E27FC236}">
              <a16:creationId xmlns:a16="http://schemas.microsoft.com/office/drawing/2014/main" id="{00000000-0008-0000-0E00-00000D020000}"/>
            </a:ext>
          </a:extLst>
        </xdr:cNvPr>
        <xdr:cNvSpPr txBox="1"/>
      </xdr:nvSpPr>
      <xdr:spPr>
        <a:xfrm>
          <a:off x="210757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125783</xdr:rowOff>
    </xdr:from>
    <xdr:ext cx="469744" cy="259045"/>
    <xdr:sp macro="" textlink="">
      <xdr:nvSpPr>
        <xdr:cNvPr id="526" name="n_2aveValue【学校施設】&#10;一人当たり面積">
          <a:extLst>
            <a:ext uri="{FF2B5EF4-FFF2-40B4-BE49-F238E27FC236}">
              <a16:creationId xmlns:a16="http://schemas.microsoft.com/office/drawing/2014/main" id="{00000000-0008-0000-0E00-00000E020000}"/>
            </a:ext>
          </a:extLst>
        </xdr:cNvPr>
        <xdr:cNvSpPr txBox="1"/>
      </xdr:nvSpPr>
      <xdr:spPr>
        <a:xfrm>
          <a:off x="20199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35650</xdr:rowOff>
    </xdr:from>
    <xdr:ext cx="469744" cy="259045"/>
    <xdr:sp macro="" textlink="">
      <xdr:nvSpPr>
        <xdr:cNvPr id="527" name="n_3aveValue【学校施設】&#10;一人当たり面積">
          <a:extLst>
            <a:ext uri="{FF2B5EF4-FFF2-40B4-BE49-F238E27FC236}">
              <a16:creationId xmlns:a16="http://schemas.microsoft.com/office/drawing/2014/main" id="{00000000-0008-0000-0E00-00000F020000}"/>
            </a:ext>
          </a:extLst>
        </xdr:cNvPr>
        <xdr:cNvSpPr txBox="1"/>
      </xdr:nvSpPr>
      <xdr:spPr>
        <a:xfrm>
          <a:off x="19310427" y="1032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79410</xdr:rowOff>
    </xdr:from>
    <xdr:ext cx="469744" cy="259045"/>
    <xdr:sp macro="" textlink="">
      <xdr:nvSpPr>
        <xdr:cNvPr id="528" name="n_4aveValue【学校施設】&#10;一人当たり面積">
          <a:extLst>
            <a:ext uri="{FF2B5EF4-FFF2-40B4-BE49-F238E27FC236}">
              <a16:creationId xmlns:a16="http://schemas.microsoft.com/office/drawing/2014/main" id="{00000000-0008-0000-0E00-000010020000}"/>
            </a:ext>
          </a:extLst>
        </xdr:cNvPr>
        <xdr:cNvSpPr txBox="1"/>
      </xdr:nvSpPr>
      <xdr:spPr>
        <a:xfrm>
          <a:off x="18421427" y="103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529" name="n_1mainValue【学校施設】&#10;一人当たり面積">
          <a:extLst>
            <a:ext uri="{FF2B5EF4-FFF2-40B4-BE49-F238E27FC236}">
              <a16:creationId xmlns:a16="http://schemas.microsoft.com/office/drawing/2014/main" id="{00000000-0008-0000-0E00-000011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64787</xdr:rowOff>
    </xdr:from>
    <xdr:ext cx="469744" cy="259045"/>
    <xdr:sp macro="" textlink="">
      <xdr:nvSpPr>
        <xdr:cNvPr id="530" name="n_2mainValue【学校施設】&#10;一人当たり面積">
          <a:extLst>
            <a:ext uri="{FF2B5EF4-FFF2-40B4-BE49-F238E27FC236}">
              <a16:creationId xmlns:a16="http://schemas.microsoft.com/office/drawing/2014/main" id="{00000000-0008-0000-0E00-000012020000}"/>
            </a:ext>
          </a:extLst>
        </xdr:cNvPr>
        <xdr:cNvSpPr txBox="1"/>
      </xdr:nvSpPr>
      <xdr:spPr>
        <a:xfrm>
          <a:off x="20199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72951</xdr:rowOff>
    </xdr:from>
    <xdr:ext cx="469744" cy="259045"/>
    <xdr:sp macro="" textlink="">
      <xdr:nvSpPr>
        <xdr:cNvPr id="531" name="n_3mainValue【学校施設】&#10;一人当たり面積">
          <a:extLst>
            <a:ext uri="{FF2B5EF4-FFF2-40B4-BE49-F238E27FC236}">
              <a16:creationId xmlns:a16="http://schemas.microsoft.com/office/drawing/2014/main" id="{00000000-0008-0000-0E00-000013020000}"/>
            </a:ext>
          </a:extLst>
        </xdr:cNvPr>
        <xdr:cNvSpPr txBox="1"/>
      </xdr:nvSpPr>
      <xdr:spPr>
        <a:xfrm>
          <a:off x="19310427"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83401</xdr:rowOff>
    </xdr:from>
    <xdr:ext cx="469744" cy="259045"/>
    <xdr:sp macro="" textlink="">
      <xdr:nvSpPr>
        <xdr:cNvPr id="532" name="n_4mainValue【学校施設】&#10;一人当たり面積">
          <a:extLst>
            <a:ext uri="{FF2B5EF4-FFF2-40B4-BE49-F238E27FC236}">
              <a16:creationId xmlns:a16="http://schemas.microsoft.com/office/drawing/2014/main" id="{00000000-0008-0000-0E00-000014020000}"/>
            </a:ext>
          </a:extLst>
        </xdr:cNvPr>
        <xdr:cNvSpPr txBox="1"/>
      </xdr:nvSpPr>
      <xdr:spPr>
        <a:xfrm>
          <a:off x="18421427" y="1088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3" name="正方形/長方形 532">
          <a:extLst>
            <a:ext uri="{FF2B5EF4-FFF2-40B4-BE49-F238E27FC236}">
              <a16:creationId xmlns:a16="http://schemas.microsoft.com/office/drawing/2014/main" id="{00000000-0008-0000-0E00-00001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4" name="正方形/長方形 533">
          <a:extLst>
            <a:ext uri="{FF2B5EF4-FFF2-40B4-BE49-F238E27FC236}">
              <a16:creationId xmlns:a16="http://schemas.microsoft.com/office/drawing/2014/main" id="{00000000-0008-0000-0E00-00001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5" name="正方形/長方形 534">
          <a:extLst>
            <a:ext uri="{FF2B5EF4-FFF2-40B4-BE49-F238E27FC236}">
              <a16:creationId xmlns:a16="http://schemas.microsoft.com/office/drawing/2014/main" id="{00000000-0008-0000-0E00-00001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6" name="正方形/長方形 535">
          <a:extLst>
            <a:ext uri="{FF2B5EF4-FFF2-40B4-BE49-F238E27FC236}">
              <a16:creationId xmlns:a16="http://schemas.microsoft.com/office/drawing/2014/main" id="{00000000-0008-0000-0E00-00001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7" name="正方形/長方形 536">
          <a:extLst>
            <a:ext uri="{FF2B5EF4-FFF2-40B4-BE49-F238E27FC236}">
              <a16:creationId xmlns:a16="http://schemas.microsoft.com/office/drawing/2014/main" id="{00000000-0008-0000-0E00-00001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8" name="正方形/長方形 537">
          <a:extLst>
            <a:ext uri="{FF2B5EF4-FFF2-40B4-BE49-F238E27FC236}">
              <a16:creationId xmlns:a16="http://schemas.microsoft.com/office/drawing/2014/main" id="{00000000-0008-0000-0E00-00001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9" name="正方形/長方形 538">
          <a:extLst>
            <a:ext uri="{FF2B5EF4-FFF2-40B4-BE49-F238E27FC236}">
              <a16:creationId xmlns:a16="http://schemas.microsoft.com/office/drawing/2014/main" id="{00000000-0008-0000-0E00-00001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正方形/長方形 539">
          <a:extLst>
            <a:ext uri="{FF2B5EF4-FFF2-40B4-BE49-F238E27FC236}">
              <a16:creationId xmlns:a16="http://schemas.microsoft.com/office/drawing/2014/main" id="{00000000-0008-0000-0E00-00001C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1" name="正方形/長方形 540">
          <a:extLst>
            <a:ext uri="{FF2B5EF4-FFF2-40B4-BE49-F238E27FC236}">
              <a16:creationId xmlns:a16="http://schemas.microsoft.com/office/drawing/2014/main" id="{00000000-0008-0000-0E00-00001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2" name="正方形/長方形 541">
          <a:extLst>
            <a:ext uri="{FF2B5EF4-FFF2-40B4-BE49-F238E27FC236}">
              <a16:creationId xmlns:a16="http://schemas.microsoft.com/office/drawing/2014/main" id="{00000000-0008-0000-0E00-00001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3" name="正方形/長方形 542">
          <a:extLst>
            <a:ext uri="{FF2B5EF4-FFF2-40B4-BE49-F238E27FC236}">
              <a16:creationId xmlns:a16="http://schemas.microsoft.com/office/drawing/2014/main" id="{00000000-0008-0000-0E00-00001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4" name="正方形/長方形 543">
          <a:extLst>
            <a:ext uri="{FF2B5EF4-FFF2-40B4-BE49-F238E27FC236}">
              <a16:creationId xmlns:a16="http://schemas.microsoft.com/office/drawing/2014/main" id="{00000000-0008-0000-0E00-00002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5" name="正方形/長方形 544">
          <a:extLst>
            <a:ext uri="{FF2B5EF4-FFF2-40B4-BE49-F238E27FC236}">
              <a16:creationId xmlns:a16="http://schemas.microsoft.com/office/drawing/2014/main" id="{00000000-0008-0000-0E00-00002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6" name="正方形/長方形 545">
          <a:extLst>
            <a:ext uri="{FF2B5EF4-FFF2-40B4-BE49-F238E27FC236}">
              <a16:creationId xmlns:a16="http://schemas.microsoft.com/office/drawing/2014/main" id="{00000000-0008-0000-0E00-00002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9" name="テキスト ボックス 558">
          <a:extLst>
            <a:ext uri="{FF2B5EF4-FFF2-40B4-BE49-F238E27FC236}">
              <a16:creationId xmlns:a16="http://schemas.microsoft.com/office/drawing/2014/main" id="{00000000-0008-0000-0E00-00002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61" name="テキスト ボックス 560">
          <a:extLst>
            <a:ext uri="{FF2B5EF4-FFF2-40B4-BE49-F238E27FC236}">
              <a16:creationId xmlns:a16="http://schemas.microsoft.com/office/drawing/2014/main" id="{00000000-0008-0000-0E00-00003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72" name="【公民館】&#10;有形固定資産減価償却率グラフ枠">
          <a:extLst>
            <a:ext uri="{FF2B5EF4-FFF2-40B4-BE49-F238E27FC236}">
              <a16:creationId xmlns:a16="http://schemas.microsoft.com/office/drawing/2014/main" id="{00000000-0008-0000-0E00-00003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167639</xdr:rowOff>
    </xdr:from>
    <xdr:to>
      <xdr:col>85</xdr:col>
      <xdr:colOff>126364</xdr:colOff>
      <xdr:row>108</xdr:row>
      <xdr:rowOff>81914</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flipV="1">
          <a:off x="16318864" y="17141189"/>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85741</xdr:rowOff>
    </xdr:from>
    <xdr:ext cx="405111" cy="259045"/>
    <xdr:sp macro="" textlink="">
      <xdr:nvSpPr>
        <xdr:cNvPr id="574" name="【公民館】&#10;有形固定資産減価償却率最小値テキスト">
          <a:extLst>
            <a:ext uri="{FF2B5EF4-FFF2-40B4-BE49-F238E27FC236}">
              <a16:creationId xmlns:a16="http://schemas.microsoft.com/office/drawing/2014/main" id="{00000000-0008-0000-0E00-00003E020000}"/>
            </a:ext>
          </a:extLst>
        </xdr:cNvPr>
        <xdr:cNvSpPr txBox="1"/>
      </xdr:nvSpPr>
      <xdr:spPr>
        <a:xfrm>
          <a:off x="16357600"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81914</xdr:rowOff>
    </xdr:from>
    <xdr:to>
      <xdr:col>86</xdr:col>
      <xdr:colOff>25400</xdr:colOff>
      <xdr:row>108</xdr:row>
      <xdr:rowOff>81914</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230600" y="18598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114316</xdr:rowOff>
    </xdr:from>
    <xdr:ext cx="405111" cy="259045"/>
    <xdr:sp macro="" textlink="">
      <xdr:nvSpPr>
        <xdr:cNvPr id="576" name="【公民館】&#10;有形固定資産減価償却率最大値テキスト">
          <a:extLst>
            <a:ext uri="{FF2B5EF4-FFF2-40B4-BE49-F238E27FC236}">
              <a16:creationId xmlns:a16="http://schemas.microsoft.com/office/drawing/2014/main" id="{00000000-0008-0000-0E00-000040020000}"/>
            </a:ext>
          </a:extLst>
        </xdr:cNvPr>
        <xdr:cNvSpPr txBox="1"/>
      </xdr:nvSpPr>
      <xdr:spPr>
        <a:xfrm>
          <a:off x="16357600" y="169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167639</xdr:rowOff>
    </xdr:from>
    <xdr:to>
      <xdr:col>86</xdr:col>
      <xdr:colOff>25400</xdr:colOff>
      <xdr:row>99</xdr:row>
      <xdr:rowOff>167639</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6230600" y="1714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87647</xdr:rowOff>
    </xdr:from>
    <xdr:ext cx="405111" cy="259045"/>
    <xdr:sp macro="" textlink="">
      <xdr:nvSpPr>
        <xdr:cNvPr id="578" name="【公民館】&#10;有形固定資産減価償却率平均値テキスト">
          <a:extLst>
            <a:ext uri="{FF2B5EF4-FFF2-40B4-BE49-F238E27FC236}">
              <a16:creationId xmlns:a16="http://schemas.microsoft.com/office/drawing/2014/main" id="{00000000-0008-0000-0E00-000042020000}"/>
            </a:ext>
          </a:extLst>
        </xdr:cNvPr>
        <xdr:cNvSpPr txBox="1"/>
      </xdr:nvSpPr>
      <xdr:spPr>
        <a:xfrm>
          <a:off x="16357600" y="17918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109220</xdr:rowOff>
    </xdr:from>
    <xdr:to>
      <xdr:col>85</xdr:col>
      <xdr:colOff>177800</xdr:colOff>
      <xdr:row>105</xdr:row>
      <xdr:rowOff>39370</xdr:rowOff>
    </xdr:to>
    <xdr:sp macro="" textlink="">
      <xdr:nvSpPr>
        <xdr:cNvPr id="579" name="フローチャート: 判断 578">
          <a:extLst>
            <a:ext uri="{FF2B5EF4-FFF2-40B4-BE49-F238E27FC236}">
              <a16:creationId xmlns:a16="http://schemas.microsoft.com/office/drawing/2014/main" id="{00000000-0008-0000-0E00-000043020000}"/>
            </a:ext>
          </a:extLst>
        </xdr:cNvPr>
        <xdr:cNvSpPr/>
      </xdr:nvSpPr>
      <xdr:spPr>
        <a:xfrm>
          <a:off x="162687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580" name="フローチャート: 判断 579">
          <a:extLst>
            <a:ext uri="{FF2B5EF4-FFF2-40B4-BE49-F238E27FC236}">
              <a16:creationId xmlns:a16="http://schemas.microsoft.com/office/drawing/2014/main" id="{00000000-0008-0000-0E00-00004402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40639</xdr:rowOff>
    </xdr:from>
    <xdr:to>
      <xdr:col>76</xdr:col>
      <xdr:colOff>165100</xdr:colOff>
      <xdr:row>105</xdr:row>
      <xdr:rowOff>142239</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14541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44450</xdr:rowOff>
    </xdr:from>
    <xdr:to>
      <xdr:col>72</xdr:col>
      <xdr:colOff>38100</xdr:colOff>
      <xdr:row>105</xdr:row>
      <xdr:rowOff>146050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13652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12064</xdr:rowOff>
    </xdr:from>
    <xdr:to>
      <xdr:col>67</xdr:col>
      <xdr:colOff>101600</xdr:colOff>
      <xdr:row>105</xdr:row>
      <xdr:rowOff>113664</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12763500" y="18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55880</xdr:rowOff>
    </xdr:from>
    <xdr:to>
      <xdr:col>85</xdr:col>
      <xdr:colOff>177800</xdr:colOff>
      <xdr:row>102</xdr:row>
      <xdr:rowOff>157480</xdr:rowOff>
    </xdr:to>
    <xdr:sp macro="" textlink="">
      <xdr:nvSpPr>
        <xdr:cNvPr id="589" name="楕円 588">
          <a:extLst>
            <a:ext uri="{FF2B5EF4-FFF2-40B4-BE49-F238E27FC236}">
              <a16:creationId xmlns:a16="http://schemas.microsoft.com/office/drawing/2014/main" id="{00000000-0008-0000-0E00-00004D020000}"/>
            </a:ext>
          </a:extLst>
        </xdr:cNvPr>
        <xdr:cNvSpPr/>
      </xdr:nvSpPr>
      <xdr:spPr>
        <a:xfrm>
          <a:off x="162687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78757</xdr:rowOff>
    </xdr:from>
    <xdr:ext cx="405111" cy="259045"/>
    <xdr:sp macro="" textlink="">
      <xdr:nvSpPr>
        <xdr:cNvPr id="590" name="【公民館】&#10;有形固定資産減価償却率該当値テキスト">
          <a:extLst>
            <a:ext uri="{FF2B5EF4-FFF2-40B4-BE49-F238E27FC236}">
              <a16:creationId xmlns:a16="http://schemas.microsoft.com/office/drawing/2014/main" id="{00000000-0008-0000-0E00-00004E020000}"/>
            </a:ext>
          </a:extLst>
        </xdr:cNvPr>
        <xdr:cNvSpPr txBox="1"/>
      </xdr:nvSpPr>
      <xdr:spPr>
        <a:xfrm>
          <a:off x="16357600" y="1739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168275</xdr:rowOff>
    </xdr:from>
    <xdr:to>
      <xdr:col>81</xdr:col>
      <xdr:colOff>101600</xdr:colOff>
      <xdr:row>102</xdr:row>
      <xdr:rowOff>98425</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154305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47625</xdr:rowOff>
    </xdr:from>
    <xdr:to>
      <xdr:col>85</xdr:col>
      <xdr:colOff>127000</xdr:colOff>
      <xdr:row>102</xdr:row>
      <xdr:rowOff>106680</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15481300" y="1753552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636</xdr:rowOff>
    </xdr:from>
    <xdr:to>
      <xdr:col>76</xdr:col>
      <xdr:colOff>165100</xdr:colOff>
      <xdr:row>102</xdr:row>
      <xdr:rowOff>102236</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14541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47625</xdr:rowOff>
    </xdr:from>
    <xdr:to>
      <xdr:col>81</xdr:col>
      <xdr:colOff>50800</xdr:colOff>
      <xdr:row>102</xdr:row>
      <xdr:rowOff>51436</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14592300" y="175355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67311</xdr:rowOff>
    </xdr:from>
    <xdr:to>
      <xdr:col>72</xdr:col>
      <xdr:colOff>38100</xdr:colOff>
      <xdr:row>106</xdr:row>
      <xdr:rowOff>168911</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13652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51436</xdr:rowOff>
    </xdr:from>
    <xdr:to>
      <xdr:col>76</xdr:col>
      <xdr:colOff>114300</xdr:colOff>
      <xdr:row>106</xdr:row>
      <xdr:rowOff>118111</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13703300" y="17539336"/>
          <a:ext cx="889000" cy="75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156845</xdr:rowOff>
    </xdr:from>
    <xdr:to>
      <xdr:col>67</xdr:col>
      <xdr:colOff>101600</xdr:colOff>
      <xdr:row>107</xdr:row>
      <xdr:rowOff>86995</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2763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118111</xdr:rowOff>
    </xdr:from>
    <xdr:to>
      <xdr:col>71</xdr:col>
      <xdr:colOff>177800</xdr:colOff>
      <xdr:row>107</xdr:row>
      <xdr:rowOff>36195</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12814300" y="18291811"/>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599" name="n_1aveValue【公民館】&#10;有形固定資産減価償却率">
          <a:extLst>
            <a:ext uri="{FF2B5EF4-FFF2-40B4-BE49-F238E27FC236}">
              <a16:creationId xmlns:a16="http://schemas.microsoft.com/office/drawing/2014/main" id="{00000000-0008-0000-0E00-000057020000}"/>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133366</xdr:rowOff>
    </xdr:from>
    <xdr:ext cx="405111" cy="259045"/>
    <xdr:sp macro="" textlink="">
      <xdr:nvSpPr>
        <xdr:cNvPr id="600" name="n_2aveValue【公民館】&#10;有形固定資産減価償却率">
          <a:extLst>
            <a:ext uri="{FF2B5EF4-FFF2-40B4-BE49-F238E27FC236}">
              <a16:creationId xmlns:a16="http://schemas.microsoft.com/office/drawing/2014/main" id="{00000000-0008-0000-0E00-000058020000}"/>
            </a:ext>
          </a:extLst>
        </xdr:cNvPr>
        <xdr:cNvSpPr txBox="1"/>
      </xdr:nvSpPr>
      <xdr:spPr>
        <a:xfrm>
          <a:off x="14389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162577</xdr:rowOff>
    </xdr:from>
    <xdr:ext cx="405111" cy="259045"/>
    <xdr:sp macro="" textlink="">
      <xdr:nvSpPr>
        <xdr:cNvPr id="601" name="n_3aveValue【公民館】&#10;有形固定資産減価償却率">
          <a:extLst>
            <a:ext uri="{FF2B5EF4-FFF2-40B4-BE49-F238E27FC236}">
              <a16:creationId xmlns:a16="http://schemas.microsoft.com/office/drawing/2014/main" id="{00000000-0008-0000-0E00-000059020000}"/>
            </a:ext>
          </a:extLst>
        </xdr:cNvPr>
        <xdr:cNvSpPr txBox="1"/>
      </xdr:nvSpPr>
      <xdr:spPr>
        <a:xfrm>
          <a:off x="13500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130191</xdr:rowOff>
    </xdr:from>
    <xdr:ext cx="405111" cy="259045"/>
    <xdr:sp macro="" textlink="">
      <xdr:nvSpPr>
        <xdr:cNvPr id="602" name="n_4aveValue【公民館】&#10;有形固定資産減価償却率">
          <a:extLst>
            <a:ext uri="{FF2B5EF4-FFF2-40B4-BE49-F238E27FC236}">
              <a16:creationId xmlns:a16="http://schemas.microsoft.com/office/drawing/2014/main" id="{00000000-0008-0000-0E00-00005A020000}"/>
            </a:ext>
          </a:extLst>
        </xdr:cNvPr>
        <xdr:cNvSpPr txBox="1"/>
      </xdr:nvSpPr>
      <xdr:spPr>
        <a:xfrm>
          <a:off x="12611744" y="1778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114952</xdr:rowOff>
    </xdr:from>
    <xdr:ext cx="405111" cy="259045"/>
    <xdr:sp macro="" textlink="">
      <xdr:nvSpPr>
        <xdr:cNvPr id="603" name="n_1mainValue【公民館】&#10;有形固定資産減価償却率">
          <a:extLst>
            <a:ext uri="{FF2B5EF4-FFF2-40B4-BE49-F238E27FC236}">
              <a16:creationId xmlns:a16="http://schemas.microsoft.com/office/drawing/2014/main" id="{00000000-0008-0000-0E00-00005B020000}"/>
            </a:ext>
          </a:extLst>
        </xdr:cNvPr>
        <xdr:cNvSpPr txBox="1"/>
      </xdr:nvSpPr>
      <xdr:spPr>
        <a:xfrm>
          <a:off x="1526604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118763</xdr:rowOff>
    </xdr:from>
    <xdr:ext cx="405111" cy="259045"/>
    <xdr:sp macro="" textlink="">
      <xdr:nvSpPr>
        <xdr:cNvPr id="604" name="n_2mainValue【公民館】&#10;有形固定資産減価償却率">
          <a:extLst>
            <a:ext uri="{FF2B5EF4-FFF2-40B4-BE49-F238E27FC236}">
              <a16:creationId xmlns:a16="http://schemas.microsoft.com/office/drawing/2014/main" id="{00000000-0008-0000-0E00-00005C020000}"/>
            </a:ext>
          </a:extLst>
        </xdr:cNvPr>
        <xdr:cNvSpPr txBox="1"/>
      </xdr:nvSpPr>
      <xdr:spPr>
        <a:xfrm>
          <a:off x="143897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160038</xdr:rowOff>
    </xdr:from>
    <xdr:ext cx="405111" cy="259045"/>
    <xdr:sp macro="" textlink="">
      <xdr:nvSpPr>
        <xdr:cNvPr id="605" name="n_3mainValue【公民館】&#10;有形固定資産減価償却率">
          <a:extLst>
            <a:ext uri="{FF2B5EF4-FFF2-40B4-BE49-F238E27FC236}">
              <a16:creationId xmlns:a16="http://schemas.microsoft.com/office/drawing/2014/main" id="{00000000-0008-0000-0E00-00005D020000}"/>
            </a:ext>
          </a:extLst>
        </xdr:cNvPr>
        <xdr:cNvSpPr txBox="1"/>
      </xdr:nvSpPr>
      <xdr:spPr>
        <a:xfrm>
          <a:off x="135007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78122</xdr:rowOff>
    </xdr:from>
    <xdr:ext cx="405111" cy="259045"/>
    <xdr:sp macro="" textlink="">
      <xdr:nvSpPr>
        <xdr:cNvPr id="606" name="n_4mainValue【公民館】&#10;有形固定資産減価償却率">
          <a:extLst>
            <a:ext uri="{FF2B5EF4-FFF2-40B4-BE49-F238E27FC236}">
              <a16:creationId xmlns:a16="http://schemas.microsoft.com/office/drawing/2014/main" id="{00000000-0008-0000-0E00-00005E020000}"/>
            </a:ext>
          </a:extLst>
        </xdr:cNvPr>
        <xdr:cNvSpPr txBox="1"/>
      </xdr:nvSpPr>
      <xdr:spPr>
        <a:xfrm>
          <a:off x="12611744" y="184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公民館】&#10;一人当たり面積グラフ枠">
          <a:extLst>
            <a:ext uri="{FF2B5EF4-FFF2-40B4-BE49-F238E27FC236}">
              <a16:creationId xmlns:a16="http://schemas.microsoft.com/office/drawing/2014/main" id="{00000000-0008-0000-0E00-00007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2287</xdr:rowOff>
    </xdr:from>
    <xdr:to>
      <xdr:col>116</xdr:col>
      <xdr:colOff>62864</xdr:colOff>
      <xdr:row>108</xdr:row>
      <xdr:rowOff>78487</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flipV="1">
          <a:off x="22160864" y="17318737"/>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82314</xdr:rowOff>
    </xdr:from>
    <xdr:ext cx="469744" cy="259045"/>
    <xdr:sp macro="" textlink="">
      <xdr:nvSpPr>
        <xdr:cNvPr id="631" name="【公民館】&#10;一人当たり面積最小値テキスト">
          <a:extLst>
            <a:ext uri="{FF2B5EF4-FFF2-40B4-BE49-F238E27FC236}">
              <a16:creationId xmlns:a16="http://schemas.microsoft.com/office/drawing/2014/main" id="{00000000-0008-0000-0E00-000077020000}"/>
            </a:ext>
          </a:extLst>
        </xdr:cNvPr>
        <xdr:cNvSpPr txBox="1"/>
      </xdr:nvSpPr>
      <xdr:spPr>
        <a:xfrm>
          <a:off x="22199600" y="185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78487</xdr:rowOff>
    </xdr:from>
    <xdr:to>
      <xdr:col>116</xdr:col>
      <xdr:colOff>152400</xdr:colOff>
      <xdr:row>108</xdr:row>
      <xdr:rowOff>78487</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22072600" y="185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120414</xdr:rowOff>
    </xdr:from>
    <xdr:ext cx="469744" cy="259045"/>
    <xdr:sp macro="" textlink="">
      <xdr:nvSpPr>
        <xdr:cNvPr id="633" name="【公民館】&#10;一人当たり面積最大値テキスト">
          <a:extLst>
            <a:ext uri="{FF2B5EF4-FFF2-40B4-BE49-F238E27FC236}">
              <a16:creationId xmlns:a16="http://schemas.microsoft.com/office/drawing/2014/main" id="{00000000-0008-0000-0E00-000079020000}"/>
            </a:ext>
          </a:extLst>
        </xdr:cNvPr>
        <xdr:cNvSpPr txBox="1"/>
      </xdr:nvSpPr>
      <xdr:spPr>
        <a:xfrm>
          <a:off x="22199600" y="1709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2287</xdr:rowOff>
    </xdr:from>
    <xdr:to>
      <xdr:col>116</xdr:col>
      <xdr:colOff>152400</xdr:colOff>
      <xdr:row>101</xdr:row>
      <xdr:rowOff>2287</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22072600" y="1731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20845</xdr:rowOff>
    </xdr:from>
    <xdr:ext cx="469744" cy="259045"/>
    <xdr:sp macro="" textlink="">
      <xdr:nvSpPr>
        <xdr:cNvPr id="635" name="【公民館】&#10;一人当たり面積平均値テキスト">
          <a:extLst>
            <a:ext uri="{FF2B5EF4-FFF2-40B4-BE49-F238E27FC236}">
              <a16:creationId xmlns:a16="http://schemas.microsoft.com/office/drawing/2014/main" id="{00000000-0008-0000-0E00-00007B020000}"/>
            </a:ext>
          </a:extLst>
        </xdr:cNvPr>
        <xdr:cNvSpPr txBox="1"/>
      </xdr:nvSpPr>
      <xdr:spPr>
        <a:xfrm>
          <a:off x="22199600" y="18194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169418</xdr:rowOff>
    </xdr:from>
    <xdr:to>
      <xdr:col>116</xdr:col>
      <xdr:colOff>114300</xdr:colOff>
      <xdr:row>107</xdr:row>
      <xdr:rowOff>99568</xdr:rowOff>
    </xdr:to>
    <xdr:sp macro="" textlink="">
      <xdr:nvSpPr>
        <xdr:cNvPr id="636" name="フローチャート: 判断 635">
          <a:extLst>
            <a:ext uri="{FF2B5EF4-FFF2-40B4-BE49-F238E27FC236}">
              <a16:creationId xmlns:a16="http://schemas.microsoft.com/office/drawing/2014/main" id="{00000000-0008-0000-0E00-00007C020000}"/>
            </a:ext>
          </a:extLst>
        </xdr:cNvPr>
        <xdr:cNvSpPr/>
      </xdr:nvSpPr>
      <xdr:spPr>
        <a:xfrm>
          <a:off x="221107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7874</xdr:rowOff>
    </xdr:from>
    <xdr:to>
      <xdr:col>112</xdr:col>
      <xdr:colOff>38100</xdr:colOff>
      <xdr:row>107</xdr:row>
      <xdr:rowOff>109474</xdr:rowOff>
    </xdr:to>
    <xdr:sp macro="" textlink="">
      <xdr:nvSpPr>
        <xdr:cNvPr id="637" name="フローチャート: 判断 636">
          <a:extLst>
            <a:ext uri="{FF2B5EF4-FFF2-40B4-BE49-F238E27FC236}">
              <a16:creationId xmlns:a16="http://schemas.microsoft.com/office/drawing/2014/main" id="{00000000-0008-0000-0E00-00007D020000}"/>
            </a:ext>
          </a:extLst>
        </xdr:cNvPr>
        <xdr:cNvSpPr/>
      </xdr:nvSpPr>
      <xdr:spPr>
        <a:xfrm>
          <a:off x="21272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9398</xdr:rowOff>
    </xdr:from>
    <xdr:to>
      <xdr:col>107</xdr:col>
      <xdr:colOff>101600</xdr:colOff>
      <xdr:row>107</xdr:row>
      <xdr:rowOff>110998</xdr:rowOff>
    </xdr:to>
    <xdr:sp macro="" textlink="">
      <xdr:nvSpPr>
        <xdr:cNvPr id="638" name="フローチャート: 判断 637">
          <a:extLst>
            <a:ext uri="{FF2B5EF4-FFF2-40B4-BE49-F238E27FC236}">
              <a16:creationId xmlns:a16="http://schemas.microsoft.com/office/drawing/2014/main" id="{00000000-0008-0000-0E00-00007E020000}"/>
            </a:ext>
          </a:extLst>
        </xdr:cNvPr>
        <xdr:cNvSpPr/>
      </xdr:nvSpPr>
      <xdr:spPr>
        <a:xfrm>
          <a:off x="20383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63500</xdr:rowOff>
    </xdr:from>
    <xdr:to>
      <xdr:col>102</xdr:col>
      <xdr:colOff>165100</xdr:colOff>
      <xdr:row>107</xdr:row>
      <xdr:rowOff>165100</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9494500" y="1840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49785</xdr:rowOff>
    </xdr:from>
    <xdr:to>
      <xdr:col>98</xdr:col>
      <xdr:colOff>38100</xdr:colOff>
      <xdr:row>107</xdr:row>
      <xdr:rowOff>151385</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8605500" y="1839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161037</xdr:rowOff>
    </xdr:from>
    <xdr:to>
      <xdr:col>116</xdr:col>
      <xdr:colOff>114300</xdr:colOff>
      <xdr:row>108</xdr:row>
      <xdr:rowOff>91187</xdr:rowOff>
    </xdr:to>
    <xdr:sp macro="" textlink="">
      <xdr:nvSpPr>
        <xdr:cNvPr id="646" name="楕円 645">
          <a:extLst>
            <a:ext uri="{FF2B5EF4-FFF2-40B4-BE49-F238E27FC236}">
              <a16:creationId xmlns:a16="http://schemas.microsoft.com/office/drawing/2014/main" id="{00000000-0008-0000-0E00-000086020000}"/>
            </a:ext>
          </a:extLst>
        </xdr:cNvPr>
        <xdr:cNvSpPr/>
      </xdr:nvSpPr>
      <xdr:spPr>
        <a:xfrm>
          <a:off x="22110700" y="1850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75964</xdr:rowOff>
    </xdr:from>
    <xdr:ext cx="469744" cy="259045"/>
    <xdr:sp macro="" textlink="">
      <xdr:nvSpPr>
        <xdr:cNvPr id="647" name="【公民館】&#10;一人当たり面積該当値テキスト">
          <a:extLst>
            <a:ext uri="{FF2B5EF4-FFF2-40B4-BE49-F238E27FC236}">
              <a16:creationId xmlns:a16="http://schemas.microsoft.com/office/drawing/2014/main" id="{00000000-0008-0000-0E00-000087020000}"/>
            </a:ext>
          </a:extLst>
        </xdr:cNvPr>
        <xdr:cNvSpPr txBox="1"/>
      </xdr:nvSpPr>
      <xdr:spPr>
        <a:xfrm>
          <a:off x="22199600" y="1842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163322</xdr:rowOff>
    </xdr:from>
    <xdr:to>
      <xdr:col>112</xdr:col>
      <xdr:colOff>38100</xdr:colOff>
      <xdr:row>108</xdr:row>
      <xdr:rowOff>93472</xdr:rowOff>
    </xdr:to>
    <xdr:sp macro="" textlink="">
      <xdr:nvSpPr>
        <xdr:cNvPr id="648" name="楕円 647">
          <a:extLst>
            <a:ext uri="{FF2B5EF4-FFF2-40B4-BE49-F238E27FC236}">
              <a16:creationId xmlns:a16="http://schemas.microsoft.com/office/drawing/2014/main" id="{00000000-0008-0000-0E00-000088020000}"/>
            </a:ext>
          </a:extLst>
        </xdr:cNvPr>
        <xdr:cNvSpPr/>
      </xdr:nvSpPr>
      <xdr:spPr>
        <a:xfrm>
          <a:off x="21272500" y="185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40387</xdr:rowOff>
    </xdr:from>
    <xdr:to>
      <xdr:col>116</xdr:col>
      <xdr:colOff>63500</xdr:colOff>
      <xdr:row>108</xdr:row>
      <xdr:rowOff>42672</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flipV="1">
          <a:off x="21323300" y="18556987"/>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165608</xdr:rowOff>
    </xdr:from>
    <xdr:to>
      <xdr:col>107</xdr:col>
      <xdr:colOff>101600</xdr:colOff>
      <xdr:row>108</xdr:row>
      <xdr:rowOff>95758</xdr:rowOff>
    </xdr:to>
    <xdr:sp macro="" textlink="">
      <xdr:nvSpPr>
        <xdr:cNvPr id="650" name="楕円 649">
          <a:extLst>
            <a:ext uri="{FF2B5EF4-FFF2-40B4-BE49-F238E27FC236}">
              <a16:creationId xmlns:a16="http://schemas.microsoft.com/office/drawing/2014/main" id="{00000000-0008-0000-0E00-00008A020000}"/>
            </a:ext>
          </a:extLst>
        </xdr:cNvPr>
        <xdr:cNvSpPr/>
      </xdr:nvSpPr>
      <xdr:spPr>
        <a:xfrm>
          <a:off x="20383500" y="185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42672</xdr:rowOff>
    </xdr:from>
    <xdr:to>
      <xdr:col>111</xdr:col>
      <xdr:colOff>177800</xdr:colOff>
      <xdr:row>108</xdr:row>
      <xdr:rowOff>44958</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20434300" y="185592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166370</xdr:rowOff>
    </xdr:from>
    <xdr:to>
      <xdr:col>102</xdr:col>
      <xdr:colOff>165100</xdr:colOff>
      <xdr:row>108</xdr:row>
      <xdr:rowOff>96520</xdr:rowOff>
    </xdr:to>
    <xdr:sp macro="" textlink="">
      <xdr:nvSpPr>
        <xdr:cNvPr id="652" name="楕円 651">
          <a:extLst>
            <a:ext uri="{FF2B5EF4-FFF2-40B4-BE49-F238E27FC236}">
              <a16:creationId xmlns:a16="http://schemas.microsoft.com/office/drawing/2014/main" id="{00000000-0008-0000-0E00-00008C020000}"/>
            </a:ext>
          </a:extLst>
        </xdr:cNvPr>
        <xdr:cNvSpPr/>
      </xdr:nvSpPr>
      <xdr:spPr>
        <a:xfrm>
          <a:off x="19494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44958</xdr:rowOff>
    </xdr:from>
    <xdr:to>
      <xdr:col>107</xdr:col>
      <xdr:colOff>50800</xdr:colOff>
      <xdr:row>108</xdr:row>
      <xdr:rowOff>45720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flipV="1">
          <a:off x="19545300" y="1856155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168656</xdr:rowOff>
    </xdr:from>
    <xdr:to>
      <xdr:col>98</xdr:col>
      <xdr:colOff>38100</xdr:colOff>
      <xdr:row>108</xdr:row>
      <xdr:rowOff>98806</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8605500" y="185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45720</xdr:rowOff>
    </xdr:from>
    <xdr:to>
      <xdr:col>102</xdr:col>
      <xdr:colOff>114300</xdr:colOff>
      <xdr:row>108</xdr:row>
      <xdr:rowOff>48006</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flipV="1">
          <a:off x="18656300" y="185623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126001</xdr:rowOff>
    </xdr:from>
    <xdr:ext cx="469744" cy="259045"/>
    <xdr:sp macro="" textlink="">
      <xdr:nvSpPr>
        <xdr:cNvPr id="656" name="n_1aveValue【公民館】&#10;一人当たり面積">
          <a:extLst>
            <a:ext uri="{FF2B5EF4-FFF2-40B4-BE49-F238E27FC236}">
              <a16:creationId xmlns:a16="http://schemas.microsoft.com/office/drawing/2014/main" id="{00000000-0008-0000-0E00-000090020000}"/>
            </a:ext>
          </a:extLst>
        </xdr:cNvPr>
        <xdr:cNvSpPr txBox="1"/>
      </xdr:nvSpPr>
      <xdr:spPr>
        <a:xfrm>
          <a:off x="210757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127525</xdr:rowOff>
    </xdr:from>
    <xdr:ext cx="469744" cy="259045"/>
    <xdr:sp macro="" textlink="">
      <xdr:nvSpPr>
        <xdr:cNvPr id="657" name="n_2aveValue【公民館】&#10;一人当たり面積">
          <a:extLst>
            <a:ext uri="{FF2B5EF4-FFF2-40B4-BE49-F238E27FC236}">
              <a16:creationId xmlns:a16="http://schemas.microsoft.com/office/drawing/2014/main" id="{00000000-0008-0000-0E00-000091020000}"/>
            </a:ext>
          </a:extLst>
        </xdr:cNvPr>
        <xdr:cNvSpPr txBox="1"/>
      </xdr:nvSpPr>
      <xdr:spPr>
        <a:xfrm>
          <a:off x="20199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10177</xdr:rowOff>
    </xdr:from>
    <xdr:ext cx="469744" cy="259045"/>
    <xdr:sp macro="" textlink="">
      <xdr:nvSpPr>
        <xdr:cNvPr id="658" name="n_3aveValue【公民館】&#10;一人当たり面積">
          <a:extLst>
            <a:ext uri="{FF2B5EF4-FFF2-40B4-BE49-F238E27FC236}">
              <a16:creationId xmlns:a16="http://schemas.microsoft.com/office/drawing/2014/main" id="{00000000-0008-0000-0E00-000092020000}"/>
            </a:ext>
          </a:extLst>
        </xdr:cNvPr>
        <xdr:cNvSpPr txBox="1"/>
      </xdr:nvSpPr>
      <xdr:spPr>
        <a:xfrm>
          <a:off x="19310427" y="1818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167912</xdr:rowOff>
    </xdr:from>
    <xdr:ext cx="469744" cy="259045"/>
    <xdr:sp macro="" textlink="">
      <xdr:nvSpPr>
        <xdr:cNvPr id="659" name="n_4aveValue【公民館】&#10;一人当たり面積">
          <a:extLst>
            <a:ext uri="{FF2B5EF4-FFF2-40B4-BE49-F238E27FC236}">
              <a16:creationId xmlns:a16="http://schemas.microsoft.com/office/drawing/2014/main" id="{00000000-0008-0000-0E00-000093020000}"/>
            </a:ext>
          </a:extLst>
        </xdr:cNvPr>
        <xdr:cNvSpPr txBox="1"/>
      </xdr:nvSpPr>
      <xdr:spPr>
        <a:xfrm>
          <a:off x="18421427" y="1817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84599</xdr:rowOff>
    </xdr:from>
    <xdr:ext cx="469744" cy="259045"/>
    <xdr:sp macro="" textlink="">
      <xdr:nvSpPr>
        <xdr:cNvPr id="660" name="n_1mainValue【公民館】&#10;一人当たり面積">
          <a:extLst>
            <a:ext uri="{FF2B5EF4-FFF2-40B4-BE49-F238E27FC236}">
              <a16:creationId xmlns:a16="http://schemas.microsoft.com/office/drawing/2014/main" id="{00000000-0008-0000-0E00-000094020000}"/>
            </a:ext>
          </a:extLst>
        </xdr:cNvPr>
        <xdr:cNvSpPr txBox="1"/>
      </xdr:nvSpPr>
      <xdr:spPr>
        <a:xfrm>
          <a:off x="21075727" y="1860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86885</xdr:rowOff>
    </xdr:from>
    <xdr:ext cx="469744" cy="259045"/>
    <xdr:sp macro="" textlink="">
      <xdr:nvSpPr>
        <xdr:cNvPr id="661" name="n_2mainValue【公民館】&#10;一人当たり面積">
          <a:extLst>
            <a:ext uri="{FF2B5EF4-FFF2-40B4-BE49-F238E27FC236}">
              <a16:creationId xmlns:a16="http://schemas.microsoft.com/office/drawing/2014/main" id="{00000000-0008-0000-0E00-000095020000}"/>
            </a:ext>
          </a:extLst>
        </xdr:cNvPr>
        <xdr:cNvSpPr txBox="1"/>
      </xdr:nvSpPr>
      <xdr:spPr>
        <a:xfrm>
          <a:off x="20199427" y="186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87647</xdr:rowOff>
    </xdr:from>
    <xdr:ext cx="469744" cy="259045"/>
    <xdr:sp macro="" textlink="">
      <xdr:nvSpPr>
        <xdr:cNvPr id="662" name="n_3mainValue【公民館】&#10;一人当たり面積">
          <a:extLst>
            <a:ext uri="{FF2B5EF4-FFF2-40B4-BE49-F238E27FC236}">
              <a16:creationId xmlns:a16="http://schemas.microsoft.com/office/drawing/2014/main" id="{00000000-0008-0000-0E00-000096020000}"/>
            </a:ext>
          </a:extLst>
        </xdr:cNvPr>
        <xdr:cNvSpPr txBox="1"/>
      </xdr:nvSpPr>
      <xdr:spPr>
        <a:xfrm>
          <a:off x="19310427"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89933</xdr:rowOff>
    </xdr:from>
    <xdr:ext cx="469744" cy="259045"/>
    <xdr:sp macro="" textlink="">
      <xdr:nvSpPr>
        <xdr:cNvPr id="663" name="n_4mainValue【公民館】&#10;一人当たり面積">
          <a:extLst>
            <a:ext uri="{FF2B5EF4-FFF2-40B4-BE49-F238E27FC236}">
              <a16:creationId xmlns:a16="http://schemas.microsoft.com/office/drawing/2014/main" id="{00000000-0008-0000-0E00-000097020000}"/>
            </a:ext>
          </a:extLst>
        </xdr:cNvPr>
        <xdr:cNvSpPr txBox="1"/>
      </xdr:nvSpPr>
      <xdr:spPr>
        <a:xfrm>
          <a:off x="18421427" y="186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老朽化）が高い施設は、公営住宅、学校施設であり、低い施設は、道路、橋りょう、公民館である。各個別施設計画や各施設の長寿命化計画により、将来の財政負担の縮減を目的とした事業を進めているところである。</a:t>
          </a:r>
        </a:p>
        <a:p>
          <a:r>
            <a:rPr kumimoji="1" lang="ja-JP" altLang="en-US" sz="1300">
              <a:latin typeface="ＭＳ Ｐゴシック" panose="020B0600070205080204" pitchFamily="50" charset="-128"/>
              <a:ea typeface="ＭＳ Ｐゴシック" panose="020B0600070205080204" pitchFamily="50" charset="-128"/>
            </a:rPr>
            <a:t>町民一人当たりの保有量で考えた場合、類似団体平均と比較して保有率が高くなっている施設は、道路、橋りょうで、他は同水準若しくは下回っている。引き続き、将来の人口や財政規模にあった公共施設の最適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熊本県あさぎり町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14,554
14,353
159.56
14,403,450
13,435,971
725,621
6,587,366
11,044,445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0000000-0008-0000-0F00-00004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40822</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flipV="1">
          <a:off x="4634865" y="9642022"/>
          <a:ext cx="0" cy="1461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0000000-0008-0000-0F00-00004B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158949</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00000000-0008-0000-0F00-00004D000000}"/>
            </a:ext>
          </a:extLst>
        </xdr:cNvPr>
        <xdr:cNvSpPr txBox="1"/>
      </xdr:nvSpPr>
      <xdr:spPr>
        <a:xfrm>
          <a:off x="4673600" y="9417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40822</xdr:rowOff>
    </xdr:from>
    <xdr:to>
      <xdr:col>24</xdr:col>
      <xdr:colOff>152400</xdr:colOff>
      <xdr:row>56</xdr:row>
      <xdr:rowOff>40822</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4546600" y="9642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149696</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0000000-0008-0000-0F00-00004F000000}"/>
            </a:ext>
          </a:extLst>
        </xdr:cNvPr>
        <xdr:cNvSpPr txBox="1"/>
      </xdr:nvSpPr>
      <xdr:spPr>
        <a:xfrm>
          <a:off x="4673600" y="10608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171269</xdr:rowOff>
    </xdr:from>
    <xdr:to>
      <xdr:col>24</xdr:col>
      <xdr:colOff>114300</xdr:colOff>
      <xdr:row>62</xdr:row>
      <xdr:rowOff>101419</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4584700" y="1062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159838</xdr:rowOff>
    </xdr:from>
    <xdr:to>
      <xdr:col>20</xdr:col>
      <xdr:colOff>38100</xdr:colOff>
      <xdr:row>62</xdr:row>
      <xdr:rowOff>89988</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3746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136978</xdr:rowOff>
    </xdr:from>
    <xdr:to>
      <xdr:col>15</xdr:col>
      <xdr:colOff>101600</xdr:colOff>
      <xdr:row>62</xdr:row>
      <xdr:rowOff>67128</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2857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34109</xdr:rowOff>
    </xdr:from>
    <xdr:to>
      <xdr:col>10</xdr:col>
      <xdr:colOff>165100</xdr:colOff>
      <xdr:row>61</xdr:row>
      <xdr:rowOff>135709</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968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6350</xdr:rowOff>
    </xdr:from>
    <xdr:to>
      <xdr:col>6</xdr:col>
      <xdr:colOff>38100</xdr:colOff>
      <xdr:row>61</xdr:row>
      <xdr:rowOff>107950</xdr:rowOff>
    </xdr:to>
    <xdr:sp macro="" textlink="">
      <xdr:nvSpPr>
        <xdr:cNvPr id="84" name="フローチャート: 判断 83">
          <a:extLst>
            <a:ext uri="{FF2B5EF4-FFF2-40B4-BE49-F238E27FC236}">
              <a16:creationId xmlns:a16="http://schemas.microsoft.com/office/drawing/2014/main" id="{00000000-0008-0000-0F00-000054000000}"/>
            </a:ext>
          </a:extLst>
        </xdr:cNvPr>
        <xdr:cNvSpPr/>
      </xdr:nvSpPr>
      <xdr:spPr>
        <a:xfrm>
          <a:off x="1079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0000000-0008-0000-0F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79828</xdr:rowOff>
    </xdr:from>
    <xdr:to>
      <xdr:col>24</xdr:col>
      <xdr:colOff>114300</xdr:colOff>
      <xdr:row>62</xdr:row>
      <xdr:rowOff>9978</xdr:rowOff>
    </xdr:to>
    <xdr:sp macro="" textlink="">
      <xdr:nvSpPr>
        <xdr:cNvPr id="90" name="楕円 89">
          <a:extLst>
            <a:ext uri="{FF2B5EF4-FFF2-40B4-BE49-F238E27FC236}">
              <a16:creationId xmlns:a16="http://schemas.microsoft.com/office/drawing/2014/main" id="{00000000-0008-0000-0F00-00005A000000}"/>
            </a:ext>
          </a:extLst>
        </xdr:cNvPr>
        <xdr:cNvSpPr/>
      </xdr:nvSpPr>
      <xdr:spPr>
        <a:xfrm>
          <a:off x="45847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102705</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0000000-0008-0000-0F00-00005B000000}"/>
            </a:ext>
          </a:extLst>
        </xdr:cNvPr>
        <xdr:cNvSpPr txBox="1"/>
      </xdr:nvSpPr>
      <xdr:spPr>
        <a:xfrm>
          <a:off x="4673600" y="1038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48804</xdr:rowOff>
    </xdr:from>
    <xdr:to>
      <xdr:col>20</xdr:col>
      <xdr:colOff>38100</xdr:colOff>
      <xdr:row>61</xdr:row>
      <xdr:rowOff>150404</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3746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130628</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a:off x="3797300" y="1055805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16147</xdr:rowOff>
    </xdr:from>
    <xdr:to>
      <xdr:col>15</xdr:col>
      <xdr:colOff>101600</xdr:colOff>
      <xdr:row>61</xdr:row>
      <xdr:rowOff>117747</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2857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66947</xdr:rowOff>
    </xdr:from>
    <xdr:to>
      <xdr:col>19</xdr:col>
      <xdr:colOff>177800</xdr:colOff>
      <xdr:row>61</xdr:row>
      <xdr:rowOff>99604</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2908300" y="1052539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156573</xdr:rowOff>
    </xdr:from>
    <xdr:to>
      <xdr:col>10</xdr:col>
      <xdr:colOff>165100</xdr:colOff>
      <xdr:row>61</xdr:row>
      <xdr:rowOff>86723</xdr:rowOff>
    </xdr:to>
    <xdr:sp macro="" textlink="">
      <xdr:nvSpPr>
        <xdr:cNvPr id="96" name="楕円 95">
          <a:extLst>
            <a:ext uri="{FF2B5EF4-FFF2-40B4-BE49-F238E27FC236}">
              <a16:creationId xmlns:a16="http://schemas.microsoft.com/office/drawing/2014/main" id="{00000000-0008-0000-0F00-000060000000}"/>
            </a:ext>
          </a:extLst>
        </xdr:cNvPr>
        <xdr:cNvSpPr/>
      </xdr:nvSpPr>
      <xdr:spPr>
        <a:xfrm>
          <a:off x="1968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35923</xdr:rowOff>
    </xdr:from>
    <xdr:to>
      <xdr:col>15</xdr:col>
      <xdr:colOff>50800</xdr:colOff>
      <xdr:row>61</xdr:row>
      <xdr:rowOff>66947</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2019300" y="104943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125549</xdr:rowOff>
    </xdr:from>
    <xdr:to>
      <xdr:col>6</xdr:col>
      <xdr:colOff>38100</xdr:colOff>
      <xdr:row>61</xdr:row>
      <xdr:rowOff>55699</xdr:rowOff>
    </xdr:to>
    <xdr:sp macro="" textlink="">
      <xdr:nvSpPr>
        <xdr:cNvPr id="98" name="楕円 97">
          <a:extLst>
            <a:ext uri="{FF2B5EF4-FFF2-40B4-BE49-F238E27FC236}">
              <a16:creationId xmlns:a16="http://schemas.microsoft.com/office/drawing/2014/main" id="{00000000-0008-0000-0F00-000062000000}"/>
            </a:ext>
          </a:extLst>
        </xdr:cNvPr>
        <xdr:cNvSpPr/>
      </xdr:nvSpPr>
      <xdr:spPr>
        <a:xfrm>
          <a:off x="1079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4899</xdr:rowOff>
    </xdr:from>
    <xdr:to>
      <xdr:col>10</xdr:col>
      <xdr:colOff>114300</xdr:colOff>
      <xdr:row>61</xdr:row>
      <xdr:rowOff>35923</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1130300" y="104633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81115</xdr:rowOff>
    </xdr:from>
    <xdr:ext cx="405111" cy="259045"/>
    <xdr:sp macro="" textlink="">
      <xdr:nvSpPr>
        <xdr:cNvPr id="100" name="n_1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35820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58255</xdr:rowOff>
    </xdr:from>
    <xdr:ext cx="405111" cy="259045"/>
    <xdr:sp macro="" textlink="">
      <xdr:nvSpPr>
        <xdr:cNvPr id="101" name="n_2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2705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126836</xdr:rowOff>
    </xdr:from>
    <xdr:ext cx="405111" cy="259045"/>
    <xdr:sp macro="" textlink="">
      <xdr:nvSpPr>
        <xdr:cNvPr id="102" name="n_3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1816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103" name="n_4ave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927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166931</xdr:rowOff>
    </xdr:from>
    <xdr:ext cx="405111" cy="259045"/>
    <xdr:sp macro="" textlink="">
      <xdr:nvSpPr>
        <xdr:cNvPr id="104" name="n_1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35820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134274</xdr:rowOff>
    </xdr:from>
    <xdr:ext cx="405111" cy="259045"/>
    <xdr:sp macro="" textlink="">
      <xdr:nvSpPr>
        <xdr:cNvPr id="105" name="n_2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2705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103250</xdr:rowOff>
    </xdr:from>
    <xdr:ext cx="405111" cy="259045"/>
    <xdr:sp macro="" textlink="">
      <xdr:nvSpPr>
        <xdr:cNvPr id="106" name="n_3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18167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07" name="n_4mainValue【体育館・プール】&#10;有形固定資産減価償却率">
          <a:extLst>
            <a:ext uri="{FF2B5EF4-FFF2-40B4-BE49-F238E27FC236}">
              <a16:creationId xmlns:a16="http://schemas.microsoft.com/office/drawing/2014/main" id="{00000000-0008-0000-0F00-00006B000000}"/>
            </a:ext>
          </a:extLst>
        </xdr:cNvPr>
        <xdr:cNvSpPr txBox="1"/>
      </xdr:nvSpPr>
      <xdr:spPr>
        <a:xfrm>
          <a:off x="927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00000000-0008-0000-0F00-00007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00000000-0008-0000-0F00-00007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33147</xdr:rowOff>
    </xdr:from>
    <xdr:to>
      <xdr:col>54</xdr:col>
      <xdr:colOff>189865</xdr:colOff>
      <xdr:row>63</xdr:row>
      <xdr:rowOff>55435</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flipV="1">
          <a:off x="10476865" y="9634347"/>
          <a:ext cx="0" cy="1222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8" name="【体育館・プール】&#10;一人当たり面積最小値テキスト">
          <a:extLst>
            <a:ext uri="{FF2B5EF4-FFF2-40B4-BE49-F238E27FC236}">
              <a16:creationId xmlns:a16="http://schemas.microsoft.com/office/drawing/2014/main" id="{00000000-0008-0000-0F00-000080000000}"/>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151274</xdr:rowOff>
    </xdr:from>
    <xdr:ext cx="469744" cy="259045"/>
    <xdr:sp macro="" textlink="">
      <xdr:nvSpPr>
        <xdr:cNvPr id="130" name="【体育館・プール】&#10;一人当たり面積最大値テキスト">
          <a:extLst>
            <a:ext uri="{FF2B5EF4-FFF2-40B4-BE49-F238E27FC236}">
              <a16:creationId xmlns:a16="http://schemas.microsoft.com/office/drawing/2014/main" id="{00000000-0008-0000-0F00-000082000000}"/>
            </a:ext>
          </a:extLst>
        </xdr:cNvPr>
        <xdr:cNvSpPr txBox="1"/>
      </xdr:nvSpPr>
      <xdr:spPr>
        <a:xfrm>
          <a:off x="10515600" y="9409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33147</xdr:rowOff>
    </xdr:from>
    <xdr:to>
      <xdr:col>55</xdr:col>
      <xdr:colOff>88900</xdr:colOff>
      <xdr:row>56</xdr:row>
      <xdr:rowOff>33147</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10388600" y="9634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779</xdr:rowOff>
    </xdr:from>
    <xdr:ext cx="469744" cy="259045"/>
    <xdr:sp macro="" textlink="">
      <xdr:nvSpPr>
        <xdr:cNvPr id="132" name="【体育館・プール】&#10;一人当たり面積平均値テキスト">
          <a:extLst>
            <a:ext uri="{FF2B5EF4-FFF2-40B4-BE49-F238E27FC236}">
              <a16:creationId xmlns:a16="http://schemas.microsoft.com/office/drawing/2014/main" id="{00000000-0008-0000-0F00-000084000000}"/>
            </a:ext>
          </a:extLst>
        </xdr:cNvPr>
        <xdr:cNvSpPr txBox="1"/>
      </xdr:nvSpPr>
      <xdr:spPr>
        <a:xfrm>
          <a:off x="10515600" y="1045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22352</xdr:rowOff>
    </xdr:from>
    <xdr:to>
      <xdr:col>55</xdr:col>
      <xdr:colOff>50800</xdr:colOff>
      <xdr:row>61</xdr:row>
      <xdr:rowOff>123952</xdr:rowOff>
    </xdr:to>
    <xdr:sp macro="" textlink="">
      <xdr:nvSpPr>
        <xdr:cNvPr id="133" name="フローチャート: 判断 132">
          <a:extLst>
            <a:ext uri="{FF2B5EF4-FFF2-40B4-BE49-F238E27FC236}">
              <a16:creationId xmlns:a16="http://schemas.microsoft.com/office/drawing/2014/main" id="{00000000-0008-0000-0F00-000085000000}"/>
            </a:ext>
          </a:extLst>
        </xdr:cNvPr>
        <xdr:cNvSpPr/>
      </xdr:nvSpPr>
      <xdr:spPr>
        <a:xfrm>
          <a:off x="10426700" y="104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19494</xdr:rowOff>
    </xdr:from>
    <xdr:to>
      <xdr:col>50</xdr:col>
      <xdr:colOff>165100</xdr:colOff>
      <xdr:row>61</xdr:row>
      <xdr:rowOff>121094</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9588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40069</xdr:rowOff>
    </xdr:from>
    <xdr:to>
      <xdr:col>46</xdr:col>
      <xdr:colOff>38100</xdr:colOff>
      <xdr:row>61</xdr:row>
      <xdr:rowOff>141669</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8699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40069</xdr:rowOff>
    </xdr:from>
    <xdr:to>
      <xdr:col>41</xdr:col>
      <xdr:colOff>101600</xdr:colOff>
      <xdr:row>61</xdr:row>
      <xdr:rowOff>141669</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7810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45783</xdr:rowOff>
    </xdr:from>
    <xdr:to>
      <xdr:col>36</xdr:col>
      <xdr:colOff>165100</xdr:colOff>
      <xdr:row>61</xdr:row>
      <xdr:rowOff>147383</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6921500" y="1050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F00-00008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151511</xdr:rowOff>
    </xdr:from>
    <xdr:to>
      <xdr:col>55</xdr:col>
      <xdr:colOff>50800</xdr:colOff>
      <xdr:row>61</xdr:row>
      <xdr:rowOff>81661</xdr:rowOff>
    </xdr:to>
    <xdr:sp macro="" textlink="">
      <xdr:nvSpPr>
        <xdr:cNvPr id="143" name="楕円 142">
          <a:extLst>
            <a:ext uri="{FF2B5EF4-FFF2-40B4-BE49-F238E27FC236}">
              <a16:creationId xmlns:a16="http://schemas.microsoft.com/office/drawing/2014/main" id="{00000000-0008-0000-0F00-00008F000000}"/>
            </a:ext>
          </a:extLst>
        </xdr:cNvPr>
        <xdr:cNvSpPr/>
      </xdr:nvSpPr>
      <xdr:spPr>
        <a:xfrm>
          <a:off x="10426700" y="1043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2938</xdr:rowOff>
    </xdr:from>
    <xdr:ext cx="469744" cy="259045"/>
    <xdr:sp macro="" textlink="">
      <xdr:nvSpPr>
        <xdr:cNvPr id="144" name="【体育館・プール】&#10;一人当たり面積該当値テキスト">
          <a:extLst>
            <a:ext uri="{FF2B5EF4-FFF2-40B4-BE49-F238E27FC236}">
              <a16:creationId xmlns:a16="http://schemas.microsoft.com/office/drawing/2014/main" id="{00000000-0008-0000-0F00-000090000000}"/>
            </a:ext>
          </a:extLst>
        </xdr:cNvPr>
        <xdr:cNvSpPr txBox="1"/>
      </xdr:nvSpPr>
      <xdr:spPr>
        <a:xfrm>
          <a:off x="10515600" y="1028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157797</xdr:rowOff>
    </xdr:from>
    <xdr:to>
      <xdr:col>50</xdr:col>
      <xdr:colOff>165100</xdr:colOff>
      <xdr:row>61</xdr:row>
      <xdr:rowOff>87947</xdr:rowOff>
    </xdr:to>
    <xdr:sp macro="" textlink="">
      <xdr:nvSpPr>
        <xdr:cNvPr id="145" name="楕円 144">
          <a:extLst>
            <a:ext uri="{FF2B5EF4-FFF2-40B4-BE49-F238E27FC236}">
              <a16:creationId xmlns:a16="http://schemas.microsoft.com/office/drawing/2014/main" id="{00000000-0008-0000-0F00-000091000000}"/>
            </a:ext>
          </a:extLst>
        </xdr:cNvPr>
        <xdr:cNvSpPr/>
      </xdr:nvSpPr>
      <xdr:spPr>
        <a:xfrm>
          <a:off x="9588500" y="1044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30861</xdr:rowOff>
    </xdr:from>
    <xdr:to>
      <xdr:col>55</xdr:col>
      <xdr:colOff>0</xdr:colOff>
      <xdr:row>61</xdr:row>
      <xdr:rowOff>37147</xdr:rowOff>
    </xdr:to>
    <xdr:cxnSp macro="">
      <xdr:nvCxnSpPr>
        <xdr:cNvPr id="146" name="直線コネクタ 145">
          <a:extLst>
            <a:ext uri="{FF2B5EF4-FFF2-40B4-BE49-F238E27FC236}">
              <a16:creationId xmlns:a16="http://schemas.microsoft.com/office/drawing/2014/main" id="{00000000-0008-0000-0F00-000092000000}"/>
            </a:ext>
          </a:extLst>
        </xdr:cNvPr>
        <xdr:cNvCxnSpPr/>
      </xdr:nvCxnSpPr>
      <xdr:spPr>
        <a:xfrm flipV="1">
          <a:off x="9639300" y="10489311"/>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164656</xdr:rowOff>
    </xdr:from>
    <xdr:to>
      <xdr:col>46</xdr:col>
      <xdr:colOff>38100</xdr:colOff>
      <xdr:row>61</xdr:row>
      <xdr:rowOff>94806</xdr:rowOff>
    </xdr:to>
    <xdr:sp macro="" textlink="">
      <xdr:nvSpPr>
        <xdr:cNvPr id="147" name="楕円 146">
          <a:extLst>
            <a:ext uri="{FF2B5EF4-FFF2-40B4-BE49-F238E27FC236}">
              <a16:creationId xmlns:a16="http://schemas.microsoft.com/office/drawing/2014/main" id="{00000000-0008-0000-0F00-000093000000}"/>
            </a:ext>
          </a:extLst>
        </xdr:cNvPr>
        <xdr:cNvSpPr/>
      </xdr:nvSpPr>
      <xdr:spPr>
        <a:xfrm>
          <a:off x="8699500" y="1045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37147</xdr:rowOff>
    </xdr:from>
    <xdr:to>
      <xdr:col>50</xdr:col>
      <xdr:colOff>114300</xdr:colOff>
      <xdr:row>61</xdr:row>
      <xdr:rowOff>44006</xdr:rowOff>
    </xdr:to>
    <xdr:cxnSp macro="">
      <xdr:nvCxnSpPr>
        <xdr:cNvPr id="148" name="直線コネクタ 147">
          <a:extLst>
            <a:ext uri="{FF2B5EF4-FFF2-40B4-BE49-F238E27FC236}">
              <a16:creationId xmlns:a16="http://schemas.microsoft.com/office/drawing/2014/main" id="{00000000-0008-0000-0F00-000094000000}"/>
            </a:ext>
          </a:extLst>
        </xdr:cNvPr>
        <xdr:cNvCxnSpPr/>
      </xdr:nvCxnSpPr>
      <xdr:spPr>
        <a:xfrm flipV="1">
          <a:off x="8750300" y="1049559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169228</xdr:rowOff>
    </xdr:from>
    <xdr:to>
      <xdr:col>41</xdr:col>
      <xdr:colOff>101600</xdr:colOff>
      <xdr:row>61</xdr:row>
      <xdr:rowOff>99378</xdr:rowOff>
    </xdr:to>
    <xdr:sp macro="" textlink="">
      <xdr:nvSpPr>
        <xdr:cNvPr id="149" name="楕円 148">
          <a:extLst>
            <a:ext uri="{FF2B5EF4-FFF2-40B4-BE49-F238E27FC236}">
              <a16:creationId xmlns:a16="http://schemas.microsoft.com/office/drawing/2014/main" id="{00000000-0008-0000-0F00-000095000000}"/>
            </a:ext>
          </a:extLst>
        </xdr:cNvPr>
        <xdr:cNvSpPr/>
      </xdr:nvSpPr>
      <xdr:spPr>
        <a:xfrm>
          <a:off x="7810500" y="104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44006</xdr:rowOff>
    </xdr:from>
    <xdr:to>
      <xdr:col>45</xdr:col>
      <xdr:colOff>177800</xdr:colOff>
      <xdr:row>61</xdr:row>
      <xdr:rowOff>48578</xdr:rowOff>
    </xdr:to>
    <xdr:cxnSp macro="">
      <xdr:nvCxnSpPr>
        <xdr:cNvPr id="150" name="直線コネクタ 149">
          <a:extLst>
            <a:ext uri="{FF2B5EF4-FFF2-40B4-BE49-F238E27FC236}">
              <a16:creationId xmlns:a16="http://schemas.microsoft.com/office/drawing/2014/main" id="{00000000-0008-0000-0F00-000096000000}"/>
            </a:ext>
          </a:extLst>
        </xdr:cNvPr>
        <xdr:cNvCxnSpPr/>
      </xdr:nvCxnSpPr>
      <xdr:spPr>
        <a:xfrm flipV="1">
          <a:off x="7861300" y="10502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4064</xdr:rowOff>
    </xdr:from>
    <xdr:to>
      <xdr:col>36</xdr:col>
      <xdr:colOff>165100</xdr:colOff>
      <xdr:row>61</xdr:row>
      <xdr:rowOff>105664</xdr:rowOff>
    </xdr:to>
    <xdr:sp macro="" textlink="">
      <xdr:nvSpPr>
        <xdr:cNvPr id="151" name="楕円 150">
          <a:extLst>
            <a:ext uri="{FF2B5EF4-FFF2-40B4-BE49-F238E27FC236}">
              <a16:creationId xmlns:a16="http://schemas.microsoft.com/office/drawing/2014/main" id="{00000000-0008-0000-0F00-000097000000}"/>
            </a:ext>
          </a:extLst>
        </xdr:cNvPr>
        <xdr:cNvSpPr/>
      </xdr:nvSpPr>
      <xdr:spPr>
        <a:xfrm>
          <a:off x="6921500" y="1046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48578</xdr:rowOff>
    </xdr:from>
    <xdr:to>
      <xdr:col>41</xdr:col>
      <xdr:colOff>50800</xdr:colOff>
      <xdr:row>61</xdr:row>
      <xdr:rowOff>54864</xdr:rowOff>
    </xdr:to>
    <xdr:cxnSp macro="">
      <xdr:nvCxnSpPr>
        <xdr:cNvPr id="152" name="直線コネクタ 151">
          <a:extLst>
            <a:ext uri="{FF2B5EF4-FFF2-40B4-BE49-F238E27FC236}">
              <a16:creationId xmlns:a16="http://schemas.microsoft.com/office/drawing/2014/main" id="{00000000-0008-0000-0F00-000098000000}"/>
            </a:ext>
          </a:extLst>
        </xdr:cNvPr>
        <xdr:cNvCxnSpPr/>
      </xdr:nvCxnSpPr>
      <xdr:spPr>
        <a:xfrm flipV="1">
          <a:off x="6972300" y="1050702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112221</xdr:rowOff>
    </xdr:from>
    <xdr:ext cx="469744" cy="259045"/>
    <xdr:sp macro="" textlink="">
      <xdr:nvSpPr>
        <xdr:cNvPr id="153" name="n_1aveValue【体育館・プール】&#10;一人当たり面積">
          <a:extLst>
            <a:ext uri="{FF2B5EF4-FFF2-40B4-BE49-F238E27FC236}">
              <a16:creationId xmlns:a16="http://schemas.microsoft.com/office/drawing/2014/main" id="{00000000-0008-0000-0F00-000099000000}"/>
            </a:ext>
          </a:extLst>
        </xdr:cNvPr>
        <xdr:cNvSpPr txBox="1"/>
      </xdr:nvSpPr>
      <xdr:spPr>
        <a:xfrm>
          <a:off x="9391727" y="105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132796</xdr:rowOff>
    </xdr:from>
    <xdr:ext cx="469744" cy="259045"/>
    <xdr:sp macro="" textlink="">
      <xdr:nvSpPr>
        <xdr:cNvPr id="154" name="n_2aveValue【体育館・プール】&#10;一人当たり面積">
          <a:extLst>
            <a:ext uri="{FF2B5EF4-FFF2-40B4-BE49-F238E27FC236}">
              <a16:creationId xmlns:a16="http://schemas.microsoft.com/office/drawing/2014/main" id="{00000000-0008-0000-0F00-00009A000000}"/>
            </a:ext>
          </a:extLst>
        </xdr:cNvPr>
        <xdr:cNvSpPr txBox="1"/>
      </xdr:nvSpPr>
      <xdr:spPr>
        <a:xfrm>
          <a:off x="8515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132796</xdr:rowOff>
    </xdr:from>
    <xdr:ext cx="469744" cy="259045"/>
    <xdr:sp macro="" textlink="">
      <xdr:nvSpPr>
        <xdr:cNvPr id="155" name="n_3aveValue【体育館・プール】&#10;一人当たり面積">
          <a:extLst>
            <a:ext uri="{FF2B5EF4-FFF2-40B4-BE49-F238E27FC236}">
              <a16:creationId xmlns:a16="http://schemas.microsoft.com/office/drawing/2014/main" id="{00000000-0008-0000-0F00-00009B000000}"/>
            </a:ext>
          </a:extLst>
        </xdr:cNvPr>
        <xdr:cNvSpPr txBox="1"/>
      </xdr:nvSpPr>
      <xdr:spPr>
        <a:xfrm>
          <a:off x="7626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138510</xdr:rowOff>
    </xdr:from>
    <xdr:ext cx="469744" cy="259045"/>
    <xdr:sp macro="" textlink="">
      <xdr:nvSpPr>
        <xdr:cNvPr id="156" name="n_4aveValue【体育館・プール】&#10;一人当たり面積">
          <a:extLst>
            <a:ext uri="{FF2B5EF4-FFF2-40B4-BE49-F238E27FC236}">
              <a16:creationId xmlns:a16="http://schemas.microsoft.com/office/drawing/2014/main" id="{00000000-0008-0000-0F00-00009C000000}"/>
            </a:ext>
          </a:extLst>
        </xdr:cNvPr>
        <xdr:cNvSpPr txBox="1"/>
      </xdr:nvSpPr>
      <xdr:spPr>
        <a:xfrm>
          <a:off x="6737427" y="1059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104474</xdr:rowOff>
    </xdr:from>
    <xdr:ext cx="469744" cy="259045"/>
    <xdr:sp macro="" textlink="">
      <xdr:nvSpPr>
        <xdr:cNvPr id="157" name="n_1mainValue【体育館・プール】&#10;一人当たり面積">
          <a:extLst>
            <a:ext uri="{FF2B5EF4-FFF2-40B4-BE49-F238E27FC236}">
              <a16:creationId xmlns:a16="http://schemas.microsoft.com/office/drawing/2014/main" id="{00000000-0008-0000-0F00-00009D000000}"/>
            </a:ext>
          </a:extLst>
        </xdr:cNvPr>
        <xdr:cNvSpPr txBox="1"/>
      </xdr:nvSpPr>
      <xdr:spPr>
        <a:xfrm>
          <a:off x="9391727" y="1022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111333</xdr:rowOff>
    </xdr:from>
    <xdr:ext cx="469744" cy="259045"/>
    <xdr:sp macro="" textlink="">
      <xdr:nvSpPr>
        <xdr:cNvPr id="158" name="n_2mainValue【体育館・プール】&#10;一人当たり面積">
          <a:extLst>
            <a:ext uri="{FF2B5EF4-FFF2-40B4-BE49-F238E27FC236}">
              <a16:creationId xmlns:a16="http://schemas.microsoft.com/office/drawing/2014/main" id="{00000000-0008-0000-0F00-00009E000000}"/>
            </a:ext>
          </a:extLst>
        </xdr:cNvPr>
        <xdr:cNvSpPr txBox="1"/>
      </xdr:nvSpPr>
      <xdr:spPr>
        <a:xfrm>
          <a:off x="8515427" y="1022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115905</xdr:rowOff>
    </xdr:from>
    <xdr:ext cx="469744" cy="259045"/>
    <xdr:sp macro="" textlink="">
      <xdr:nvSpPr>
        <xdr:cNvPr id="159" name="n_3mainValue【体育館・プール】&#10;一人当たり面積">
          <a:extLst>
            <a:ext uri="{FF2B5EF4-FFF2-40B4-BE49-F238E27FC236}">
              <a16:creationId xmlns:a16="http://schemas.microsoft.com/office/drawing/2014/main" id="{00000000-0008-0000-0F00-00009F000000}"/>
            </a:ext>
          </a:extLst>
        </xdr:cNvPr>
        <xdr:cNvSpPr txBox="1"/>
      </xdr:nvSpPr>
      <xdr:spPr>
        <a:xfrm>
          <a:off x="7626427" y="1023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122191</xdr:rowOff>
    </xdr:from>
    <xdr:ext cx="469744" cy="259045"/>
    <xdr:sp macro="" textlink="">
      <xdr:nvSpPr>
        <xdr:cNvPr id="160" name="n_4mainValue【体育館・プール】&#10;一人当たり面積">
          <a:extLst>
            <a:ext uri="{FF2B5EF4-FFF2-40B4-BE49-F238E27FC236}">
              <a16:creationId xmlns:a16="http://schemas.microsoft.com/office/drawing/2014/main" id="{00000000-0008-0000-0F00-0000A0000000}"/>
            </a:ext>
          </a:extLst>
        </xdr:cNvPr>
        <xdr:cNvSpPr txBox="1"/>
      </xdr:nvSpPr>
      <xdr:spPr>
        <a:xfrm>
          <a:off x="6737427" y="1023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00000000-0008-0000-0F00-0000A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5" name="テキスト ボックス 174">
          <a:extLst>
            <a:ext uri="{FF2B5EF4-FFF2-40B4-BE49-F238E27FC236}">
              <a16:creationId xmlns:a16="http://schemas.microsoft.com/office/drawing/2014/main" id="{00000000-0008-0000-0F00-0000AF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7" name="テキスト ボックス 176">
          <a:extLst>
            <a:ext uri="{FF2B5EF4-FFF2-40B4-BE49-F238E27FC236}">
              <a16:creationId xmlns:a16="http://schemas.microsoft.com/office/drawing/2014/main" id="{00000000-0008-0000-0F00-0000B1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0" name="直線コネクタ 179">
          <a:extLst>
            <a:ext uri="{FF2B5EF4-FFF2-40B4-BE49-F238E27FC236}">
              <a16:creationId xmlns:a16="http://schemas.microsoft.com/office/drawing/2014/main" id="{00000000-0008-0000-0F00-0000B4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2" name="【福祉施設】&#10;有形固定資産減価償却率グラフ枠">
          <a:extLst>
            <a:ext uri="{FF2B5EF4-FFF2-40B4-BE49-F238E27FC236}">
              <a16:creationId xmlns:a16="http://schemas.microsoft.com/office/drawing/2014/main" id="{00000000-0008-0000-0F00-0000B6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86106</xdr:rowOff>
    </xdr:from>
    <xdr:to>
      <xdr:col>24</xdr:col>
      <xdr:colOff>62865</xdr:colOff>
      <xdr:row>86</xdr:row>
      <xdr:rowOff>38100</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flipV="1">
          <a:off x="4634865" y="13459206"/>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4" name="【福祉施設】&#10;有形固定資産減価償却率最小値テキスト">
          <a:extLst>
            <a:ext uri="{FF2B5EF4-FFF2-40B4-BE49-F238E27FC236}">
              <a16:creationId xmlns:a16="http://schemas.microsoft.com/office/drawing/2014/main" id="{00000000-0008-0000-0F00-0000B800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32783</xdr:rowOff>
    </xdr:from>
    <xdr:ext cx="405111" cy="259045"/>
    <xdr:sp macro="" textlink="">
      <xdr:nvSpPr>
        <xdr:cNvPr id="186" name="【福祉施設】&#10;有形固定資産減価償却率最大値テキスト">
          <a:extLst>
            <a:ext uri="{FF2B5EF4-FFF2-40B4-BE49-F238E27FC236}">
              <a16:creationId xmlns:a16="http://schemas.microsoft.com/office/drawing/2014/main" id="{00000000-0008-0000-0F00-0000BA000000}"/>
            </a:ext>
          </a:extLst>
        </xdr:cNvPr>
        <xdr:cNvSpPr txBox="1"/>
      </xdr:nvSpPr>
      <xdr:spPr>
        <a:xfrm>
          <a:off x="4673600" y="1323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86106</xdr:rowOff>
    </xdr:from>
    <xdr:to>
      <xdr:col>24</xdr:col>
      <xdr:colOff>152400</xdr:colOff>
      <xdr:row>78</xdr:row>
      <xdr:rowOff>86106</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4546600" y="1345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114316</xdr:rowOff>
    </xdr:from>
    <xdr:ext cx="405111" cy="259045"/>
    <xdr:sp macro="" textlink="">
      <xdr:nvSpPr>
        <xdr:cNvPr id="188" name="【福祉施設】&#10;有形固定資産減価償却率平均値テキスト">
          <a:extLst>
            <a:ext uri="{FF2B5EF4-FFF2-40B4-BE49-F238E27FC236}">
              <a16:creationId xmlns:a16="http://schemas.microsoft.com/office/drawing/2014/main" id="{00000000-0008-0000-0F00-0000BC000000}"/>
            </a:ext>
          </a:extLst>
        </xdr:cNvPr>
        <xdr:cNvSpPr txBox="1"/>
      </xdr:nvSpPr>
      <xdr:spPr>
        <a:xfrm>
          <a:off x="4673600" y="1400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189" name="フローチャート: 判断 188">
          <a:extLst>
            <a:ext uri="{FF2B5EF4-FFF2-40B4-BE49-F238E27FC236}">
              <a16:creationId xmlns:a16="http://schemas.microsoft.com/office/drawing/2014/main" id="{00000000-0008-0000-0F00-0000BD000000}"/>
            </a:ext>
          </a:extLst>
        </xdr:cNvPr>
        <xdr:cNvSpPr/>
      </xdr:nvSpPr>
      <xdr:spPr>
        <a:xfrm>
          <a:off x="45847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99313</xdr:rowOff>
    </xdr:from>
    <xdr:to>
      <xdr:col>20</xdr:col>
      <xdr:colOff>38100</xdr:colOff>
      <xdr:row>82</xdr:row>
      <xdr:rowOff>29463</xdr:rowOff>
    </xdr:to>
    <xdr:sp macro="" textlink="">
      <xdr:nvSpPr>
        <xdr:cNvPr id="190" name="フローチャート: 判断 189">
          <a:extLst>
            <a:ext uri="{FF2B5EF4-FFF2-40B4-BE49-F238E27FC236}">
              <a16:creationId xmlns:a16="http://schemas.microsoft.com/office/drawing/2014/main" id="{00000000-0008-0000-0F00-0000BE000000}"/>
            </a:ext>
          </a:extLst>
        </xdr:cNvPr>
        <xdr:cNvSpPr/>
      </xdr:nvSpPr>
      <xdr:spPr>
        <a:xfrm>
          <a:off x="3746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122174</xdr:rowOff>
    </xdr:from>
    <xdr:to>
      <xdr:col>15</xdr:col>
      <xdr:colOff>101600</xdr:colOff>
      <xdr:row>81</xdr:row>
      <xdr:rowOff>52324</xdr:rowOff>
    </xdr:to>
    <xdr:sp macro="" textlink="">
      <xdr:nvSpPr>
        <xdr:cNvPr id="191" name="フローチャート: 判断 190">
          <a:extLst>
            <a:ext uri="{FF2B5EF4-FFF2-40B4-BE49-F238E27FC236}">
              <a16:creationId xmlns:a16="http://schemas.microsoft.com/office/drawing/2014/main" id="{00000000-0008-0000-0F00-0000BF000000}"/>
            </a:ext>
          </a:extLst>
        </xdr:cNvPr>
        <xdr:cNvSpPr/>
      </xdr:nvSpPr>
      <xdr:spPr>
        <a:xfrm>
          <a:off x="2857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49022</xdr:rowOff>
    </xdr:from>
    <xdr:to>
      <xdr:col>10</xdr:col>
      <xdr:colOff>165100</xdr:colOff>
      <xdr:row>80</xdr:row>
      <xdr:rowOff>150622</xdr:rowOff>
    </xdr:to>
    <xdr:sp macro="" textlink="">
      <xdr:nvSpPr>
        <xdr:cNvPr id="192" name="フローチャート: 判断 191">
          <a:extLst>
            <a:ext uri="{FF2B5EF4-FFF2-40B4-BE49-F238E27FC236}">
              <a16:creationId xmlns:a16="http://schemas.microsoft.com/office/drawing/2014/main" id="{00000000-0008-0000-0F00-0000C0000000}"/>
            </a:ext>
          </a:extLst>
        </xdr:cNvPr>
        <xdr:cNvSpPr/>
      </xdr:nvSpPr>
      <xdr:spPr>
        <a:xfrm>
          <a:off x="1968500" y="1376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149606</xdr:rowOff>
    </xdr:from>
    <xdr:to>
      <xdr:col>6</xdr:col>
      <xdr:colOff>38100</xdr:colOff>
      <xdr:row>80</xdr:row>
      <xdr:rowOff>79756</xdr:rowOff>
    </xdr:to>
    <xdr:sp macro="" textlink="">
      <xdr:nvSpPr>
        <xdr:cNvPr id="193" name="フローチャート: 判断 192">
          <a:extLst>
            <a:ext uri="{FF2B5EF4-FFF2-40B4-BE49-F238E27FC236}">
              <a16:creationId xmlns:a16="http://schemas.microsoft.com/office/drawing/2014/main" id="{00000000-0008-0000-0F00-0000C1000000}"/>
            </a:ext>
          </a:extLst>
        </xdr:cNvPr>
        <xdr:cNvSpPr/>
      </xdr:nvSpPr>
      <xdr:spPr>
        <a:xfrm>
          <a:off x="1079500" y="1369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00000000-0008-0000-0F00-0000C2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00000000-0008-0000-0F00-0000C3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F00-0000C4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F00-0000C5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F00-0000C6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35306</xdr:rowOff>
    </xdr:from>
    <xdr:to>
      <xdr:col>24</xdr:col>
      <xdr:colOff>114300</xdr:colOff>
      <xdr:row>78</xdr:row>
      <xdr:rowOff>136906</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4584700" y="1340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159783</xdr:rowOff>
    </xdr:from>
    <xdr:ext cx="405111" cy="259045"/>
    <xdr:sp macro="" textlink="">
      <xdr:nvSpPr>
        <xdr:cNvPr id="200" name="【福祉施設】&#10;有形固定資産減価償却率該当値テキスト">
          <a:extLst>
            <a:ext uri="{FF2B5EF4-FFF2-40B4-BE49-F238E27FC236}">
              <a16:creationId xmlns:a16="http://schemas.microsoft.com/office/drawing/2014/main" id="{00000000-0008-0000-0F00-0000C8000000}"/>
            </a:ext>
          </a:extLst>
        </xdr:cNvPr>
        <xdr:cNvSpPr txBox="1"/>
      </xdr:nvSpPr>
      <xdr:spPr>
        <a:xfrm>
          <a:off x="4673600" y="13361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145035</xdr:rowOff>
    </xdr:from>
    <xdr:to>
      <xdr:col>20</xdr:col>
      <xdr:colOff>38100</xdr:colOff>
      <xdr:row>78</xdr:row>
      <xdr:rowOff>75185</xdr:rowOff>
    </xdr:to>
    <xdr:sp macro="" textlink="">
      <xdr:nvSpPr>
        <xdr:cNvPr id="201" name="楕円 200">
          <a:extLst>
            <a:ext uri="{FF2B5EF4-FFF2-40B4-BE49-F238E27FC236}">
              <a16:creationId xmlns:a16="http://schemas.microsoft.com/office/drawing/2014/main" id="{00000000-0008-0000-0F00-0000C9000000}"/>
            </a:ext>
          </a:extLst>
        </xdr:cNvPr>
        <xdr:cNvSpPr/>
      </xdr:nvSpPr>
      <xdr:spPr>
        <a:xfrm>
          <a:off x="3746500" y="133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24385</xdr:rowOff>
    </xdr:from>
    <xdr:to>
      <xdr:col>24</xdr:col>
      <xdr:colOff>63500</xdr:colOff>
      <xdr:row>78</xdr:row>
      <xdr:rowOff>86106</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3797300" y="13397485"/>
          <a:ext cx="8382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85598</xdr:rowOff>
    </xdr:from>
    <xdr:to>
      <xdr:col>15</xdr:col>
      <xdr:colOff>101600</xdr:colOff>
      <xdr:row>78</xdr:row>
      <xdr:rowOff>15748</xdr:rowOff>
    </xdr:to>
    <xdr:sp macro="" textlink="">
      <xdr:nvSpPr>
        <xdr:cNvPr id="203" name="楕円 202">
          <a:extLst>
            <a:ext uri="{FF2B5EF4-FFF2-40B4-BE49-F238E27FC236}">
              <a16:creationId xmlns:a16="http://schemas.microsoft.com/office/drawing/2014/main" id="{00000000-0008-0000-0F00-0000CB000000}"/>
            </a:ext>
          </a:extLst>
        </xdr:cNvPr>
        <xdr:cNvSpPr/>
      </xdr:nvSpPr>
      <xdr:spPr>
        <a:xfrm>
          <a:off x="2857500" y="132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136398</xdr:rowOff>
    </xdr:from>
    <xdr:to>
      <xdr:col>19</xdr:col>
      <xdr:colOff>177800</xdr:colOff>
      <xdr:row>78</xdr:row>
      <xdr:rowOff>24385</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a:off x="2908300" y="133380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129032</xdr:rowOff>
    </xdr:from>
    <xdr:to>
      <xdr:col>10</xdr:col>
      <xdr:colOff>165100</xdr:colOff>
      <xdr:row>78</xdr:row>
      <xdr:rowOff>59182</xdr:rowOff>
    </xdr:to>
    <xdr:sp macro="" textlink="">
      <xdr:nvSpPr>
        <xdr:cNvPr id="205" name="楕円 204">
          <a:extLst>
            <a:ext uri="{FF2B5EF4-FFF2-40B4-BE49-F238E27FC236}">
              <a16:creationId xmlns:a16="http://schemas.microsoft.com/office/drawing/2014/main" id="{00000000-0008-0000-0F00-0000CD000000}"/>
            </a:ext>
          </a:extLst>
        </xdr:cNvPr>
        <xdr:cNvSpPr/>
      </xdr:nvSpPr>
      <xdr:spPr>
        <a:xfrm>
          <a:off x="1968500" y="1333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136398</xdr:rowOff>
    </xdr:from>
    <xdr:to>
      <xdr:col>15</xdr:col>
      <xdr:colOff>50800</xdr:colOff>
      <xdr:row>78</xdr:row>
      <xdr:rowOff>8382</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flipV="1">
          <a:off x="2019300" y="1333804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92456</xdr:rowOff>
    </xdr:from>
    <xdr:to>
      <xdr:col>6</xdr:col>
      <xdr:colOff>38100</xdr:colOff>
      <xdr:row>78</xdr:row>
      <xdr:rowOff>22606</xdr:rowOff>
    </xdr:to>
    <xdr:sp macro="" textlink="">
      <xdr:nvSpPr>
        <xdr:cNvPr id="207" name="楕円 206">
          <a:extLst>
            <a:ext uri="{FF2B5EF4-FFF2-40B4-BE49-F238E27FC236}">
              <a16:creationId xmlns:a16="http://schemas.microsoft.com/office/drawing/2014/main" id="{00000000-0008-0000-0F00-0000CF000000}"/>
            </a:ext>
          </a:extLst>
        </xdr:cNvPr>
        <xdr:cNvSpPr/>
      </xdr:nvSpPr>
      <xdr:spPr>
        <a:xfrm>
          <a:off x="1079500" y="132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143256</xdr:rowOff>
    </xdr:from>
    <xdr:to>
      <xdr:col>10</xdr:col>
      <xdr:colOff>114300</xdr:colOff>
      <xdr:row>78</xdr:row>
      <xdr:rowOff>8382</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1130300" y="1334490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20590</xdr:rowOff>
    </xdr:from>
    <xdr:ext cx="405111" cy="259045"/>
    <xdr:sp macro="" textlink="">
      <xdr:nvSpPr>
        <xdr:cNvPr id="209" name="n_1aveValue【福祉施設】&#10;有形固定資産減価償却率">
          <a:extLst>
            <a:ext uri="{FF2B5EF4-FFF2-40B4-BE49-F238E27FC236}">
              <a16:creationId xmlns:a16="http://schemas.microsoft.com/office/drawing/2014/main" id="{00000000-0008-0000-0F00-0000D1000000}"/>
            </a:ext>
          </a:extLst>
        </xdr:cNvPr>
        <xdr:cNvSpPr txBox="1"/>
      </xdr:nvSpPr>
      <xdr:spPr>
        <a:xfrm>
          <a:off x="35820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43451</xdr:rowOff>
    </xdr:from>
    <xdr:ext cx="405111" cy="259045"/>
    <xdr:sp macro="" textlink="">
      <xdr:nvSpPr>
        <xdr:cNvPr id="210" name="n_2aveValue【福祉施設】&#10;有形固定資産減価償却率">
          <a:extLst>
            <a:ext uri="{FF2B5EF4-FFF2-40B4-BE49-F238E27FC236}">
              <a16:creationId xmlns:a16="http://schemas.microsoft.com/office/drawing/2014/main" id="{00000000-0008-0000-0F00-0000D2000000}"/>
            </a:ext>
          </a:extLst>
        </xdr:cNvPr>
        <xdr:cNvSpPr txBox="1"/>
      </xdr:nvSpPr>
      <xdr:spPr>
        <a:xfrm>
          <a:off x="2705744" y="139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141749</xdr:rowOff>
    </xdr:from>
    <xdr:ext cx="405111" cy="259045"/>
    <xdr:sp macro="" textlink="">
      <xdr:nvSpPr>
        <xdr:cNvPr id="211" name="n_3aveValue【福祉施設】&#10;有形固定資産減価償却率">
          <a:extLst>
            <a:ext uri="{FF2B5EF4-FFF2-40B4-BE49-F238E27FC236}">
              <a16:creationId xmlns:a16="http://schemas.microsoft.com/office/drawing/2014/main" id="{00000000-0008-0000-0F00-0000D3000000}"/>
            </a:ext>
          </a:extLst>
        </xdr:cNvPr>
        <xdr:cNvSpPr txBox="1"/>
      </xdr:nvSpPr>
      <xdr:spPr>
        <a:xfrm>
          <a:off x="1816744" y="1385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70883</xdr:rowOff>
    </xdr:from>
    <xdr:ext cx="405111" cy="259045"/>
    <xdr:sp macro="" textlink="">
      <xdr:nvSpPr>
        <xdr:cNvPr id="212" name="n_4aveValue【福祉施設】&#10;有形固定資産減価償却率">
          <a:extLst>
            <a:ext uri="{FF2B5EF4-FFF2-40B4-BE49-F238E27FC236}">
              <a16:creationId xmlns:a16="http://schemas.microsoft.com/office/drawing/2014/main" id="{00000000-0008-0000-0F00-0000D4000000}"/>
            </a:ext>
          </a:extLst>
        </xdr:cNvPr>
        <xdr:cNvSpPr txBox="1"/>
      </xdr:nvSpPr>
      <xdr:spPr>
        <a:xfrm>
          <a:off x="927744" y="1378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91712</xdr:rowOff>
    </xdr:from>
    <xdr:ext cx="405111" cy="259045"/>
    <xdr:sp macro="" textlink="">
      <xdr:nvSpPr>
        <xdr:cNvPr id="213" name="n_1mainValue【福祉施設】&#10;有形固定資産減価償却率">
          <a:extLst>
            <a:ext uri="{FF2B5EF4-FFF2-40B4-BE49-F238E27FC236}">
              <a16:creationId xmlns:a16="http://schemas.microsoft.com/office/drawing/2014/main" id="{00000000-0008-0000-0F00-0000D5000000}"/>
            </a:ext>
          </a:extLst>
        </xdr:cNvPr>
        <xdr:cNvSpPr txBox="1"/>
      </xdr:nvSpPr>
      <xdr:spPr>
        <a:xfrm>
          <a:off x="3582044" y="1312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32275</xdr:rowOff>
    </xdr:from>
    <xdr:ext cx="405111" cy="259045"/>
    <xdr:sp macro="" textlink="">
      <xdr:nvSpPr>
        <xdr:cNvPr id="214" name="n_2mainValue【福祉施設】&#10;有形固定資産減価償却率">
          <a:extLst>
            <a:ext uri="{FF2B5EF4-FFF2-40B4-BE49-F238E27FC236}">
              <a16:creationId xmlns:a16="http://schemas.microsoft.com/office/drawing/2014/main" id="{00000000-0008-0000-0F00-0000D6000000}"/>
            </a:ext>
          </a:extLst>
        </xdr:cNvPr>
        <xdr:cNvSpPr txBox="1"/>
      </xdr:nvSpPr>
      <xdr:spPr>
        <a:xfrm>
          <a:off x="2705744" y="1306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75709</xdr:rowOff>
    </xdr:from>
    <xdr:ext cx="405111" cy="259045"/>
    <xdr:sp macro="" textlink="">
      <xdr:nvSpPr>
        <xdr:cNvPr id="215" name="n_3mainValue【福祉施設】&#10;有形固定資産減価償却率">
          <a:extLst>
            <a:ext uri="{FF2B5EF4-FFF2-40B4-BE49-F238E27FC236}">
              <a16:creationId xmlns:a16="http://schemas.microsoft.com/office/drawing/2014/main" id="{00000000-0008-0000-0F00-0000D7000000}"/>
            </a:ext>
          </a:extLst>
        </xdr:cNvPr>
        <xdr:cNvSpPr txBox="1"/>
      </xdr:nvSpPr>
      <xdr:spPr>
        <a:xfrm>
          <a:off x="1816744" y="1310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39133</xdr:rowOff>
    </xdr:from>
    <xdr:ext cx="405111" cy="259045"/>
    <xdr:sp macro="" textlink="">
      <xdr:nvSpPr>
        <xdr:cNvPr id="216" name="n_4mainValue【福祉施設】&#10;有形固定資産減価償却率">
          <a:extLst>
            <a:ext uri="{FF2B5EF4-FFF2-40B4-BE49-F238E27FC236}">
              <a16:creationId xmlns:a16="http://schemas.microsoft.com/office/drawing/2014/main" id="{00000000-0008-0000-0F00-0000D8000000}"/>
            </a:ext>
          </a:extLst>
        </xdr:cNvPr>
        <xdr:cNvSpPr txBox="1"/>
      </xdr:nvSpPr>
      <xdr:spPr>
        <a:xfrm>
          <a:off x="927744" y="1306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9" name="正方形/長方形 218">
          <a:extLst>
            <a:ext uri="{FF2B5EF4-FFF2-40B4-BE49-F238E27FC236}">
              <a16:creationId xmlns:a16="http://schemas.microsoft.com/office/drawing/2014/main" id="{00000000-0008-0000-0F00-0000DB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0" name="正方形/長方形 219">
          <a:extLst>
            <a:ext uri="{FF2B5EF4-FFF2-40B4-BE49-F238E27FC236}">
              <a16:creationId xmlns:a16="http://schemas.microsoft.com/office/drawing/2014/main" id="{00000000-0008-0000-0F00-0000DC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1" name="正方形/長方形 220">
          <a:extLst>
            <a:ext uri="{FF2B5EF4-FFF2-40B4-BE49-F238E27FC236}">
              <a16:creationId xmlns:a16="http://schemas.microsoft.com/office/drawing/2014/main" id="{00000000-0008-0000-0F00-0000DD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2" name="正方形/長方形 221">
          <a:extLst>
            <a:ext uri="{FF2B5EF4-FFF2-40B4-BE49-F238E27FC236}">
              <a16:creationId xmlns:a16="http://schemas.microsoft.com/office/drawing/2014/main" id="{00000000-0008-0000-0F00-0000DE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3" name="正方形/長方形 222">
          <a:extLst>
            <a:ext uri="{FF2B5EF4-FFF2-40B4-BE49-F238E27FC236}">
              <a16:creationId xmlns:a16="http://schemas.microsoft.com/office/drawing/2014/main" id="{00000000-0008-0000-0F00-0000DF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4" name="正方形/長方形 223">
          <a:extLst>
            <a:ext uri="{FF2B5EF4-FFF2-40B4-BE49-F238E27FC236}">
              <a16:creationId xmlns:a16="http://schemas.microsoft.com/office/drawing/2014/main" id="{00000000-0008-0000-0F00-0000E0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福祉施設】&#10;一人当たり面積グラフ枠">
          <a:extLst>
            <a:ext uri="{FF2B5EF4-FFF2-40B4-BE49-F238E27FC236}">
              <a16:creationId xmlns:a16="http://schemas.microsoft.com/office/drawing/2014/main" id="{00000000-0008-0000-0F00-0000EF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90170</xdr:rowOff>
    </xdr:from>
    <xdr:to>
      <xdr:col>54</xdr:col>
      <xdr:colOff>189865</xdr:colOff>
      <xdr:row>86</xdr:row>
      <xdr:rowOff>86361</xdr:rowOff>
    </xdr:to>
    <xdr:cxnSp macro="">
      <xdr:nvCxnSpPr>
        <xdr:cNvPr id="240" name="直線コネクタ 239">
          <a:extLst>
            <a:ext uri="{FF2B5EF4-FFF2-40B4-BE49-F238E27FC236}">
              <a16:creationId xmlns:a16="http://schemas.microsoft.com/office/drawing/2014/main" id="{00000000-0008-0000-0F00-0000F0000000}"/>
            </a:ext>
          </a:extLst>
        </xdr:cNvPr>
        <xdr:cNvCxnSpPr/>
      </xdr:nvCxnSpPr>
      <xdr:spPr>
        <a:xfrm flipV="1">
          <a:off x="10476865" y="13463270"/>
          <a:ext cx="0" cy="1367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241" name="【福祉施設】&#10;一人当たり面積最小値テキスト">
          <a:extLst>
            <a:ext uri="{FF2B5EF4-FFF2-40B4-BE49-F238E27FC236}">
              <a16:creationId xmlns:a16="http://schemas.microsoft.com/office/drawing/2014/main" id="{00000000-0008-0000-0F00-0000F1000000}"/>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36847</xdr:rowOff>
    </xdr:from>
    <xdr:ext cx="469744" cy="259045"/>
    <xdr:sp macro="" textlink="">
      <xdr:nvSpPr>
        <xdr:cNvPr id="243" name="【福祉施設】&#10;一人当たり面積最大値テキスト">
          <a:extLst>
            <a:ext uri="{FF2B5EF4-FFF2-40B4-BE49-F238E27FC236}">
              <a16:creationId xmlns:a16="http://schemas.microsoft.com/office/drawing/2014/main" id="{00000000-0008-0000-0F00-0000F3000000}"/>
            </a:ext>
          </a:extLst>
        </xdr:cNvPr>
        <xdr:cNvSpPr txBox="1"/>
      </xdr:nvSpPr>
      <xdr:spPr>
        <a:xfrm>
          <a:off x="10515600" y="1323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90170</xdr:rowOff>
    </xdr:from>
    <xdr:to>
      <xdr:col>55</xdr:col>
      <xdr:colOff>88900</xdr:colOff>
      <xdr:row>78</xdr:row>
      <xdr:rowOff>90170</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a:off x="10388600" y="1346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166388</xdr:rowOff>
    </xdr:from>
    <xdr:ext cx="469744" cy="259045"/>
    <xdr:sp macro="" textlink="">
      <xdr:nvSpPr>
        <xdr:cNvPr id="245" name="【福祉施設】&#10;一人当たり面積平均値テキスト">
          <a:extLst>
            <a:ext uri="{FF2B5EF4-FFF2-40B4-BE49-F238E27FC236}">
              <a16:creationId xmlns:a16="http://schemas.microsoft.com/office/drawing/2014/main" id="{00000000-0008-0000-0F00-0000F5000000}"/>
            </a:ext>
          </a:extLst>
        </xdr:cNvPr>
        <xdr:cNvSpPr txBox="1"/>
      </xdr:nvSpPr>
      <xdr:spPr>
        <a:xfrm>
          <a:off x="10515600" y="14396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16511</xdr:rowOff>
    </xdr:from>
    <xdr:to>
      <xdr:col>55</xdr:col>
      <xdr:colOff>50800</xdr:colOff>
      <xdr:row>84</xdr:row>
      <xdr:rowOff>118111</xdr:rowOff>
    </xdr:to>
    <xdr:sp macro="" textlink="">
      <xdr:nvSpPr>
        <xdr:cNvPr id="246" name="フローチャート: 判断 245">
          <a:extLst>
            <a:ext uri="{FF2B5EF4-FFF2-40B4-BE49-F238E27FC236}">
              <a16:creationId xmlns:a16="http://schemas.microsoft.com/office/drawing/2014/main" id="{00000000-0008-0000-0F00-0000F6000000}"/>
            </a:ext>
          </a:extLst>
        </xdr:cNvPr>
        <xdr:cNvSpPr/>
      </xdr:nvSpPr>
      <xdr:spPr>
        <a:xfrm>
          <a:off x="10426700" y="1441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41911</xdr:rowOff>
    </xdr:from>
    <xdr:to>
      <xdr:col>50</xdr:col>
      <xdr:colOff>165100</xdr:colOff>
      <xdr:row>84</xdr:row>
      <xdr:rowOff>143511</xdr:rowOff>
    </xdr:to>
    <xdr:sp macro="" textlink="">
      <xdr:nvSpPr>
        <xdr:cNvPr id="247" name="フローチャート: 判断 246">
          <a:extLst>
            <a:ext uri="{FF2B5EF4-FFF2-40B4-BE49-F238E27FC236}">
              <a16:creationId xmlns:a16="http://schemas.microsoft.com/office/drawing/2014/main" id="{00000000-0008-0000-0F00-0000F7000000}"/>
            </a:ext>
          </a:extLst>
        </xdr:cNvPr>
        <xdr:cNvSpPr/>
      </xdr:nvSpPr>
      <xdr:spPr>
        <a:xfrm>
          <a:off x="9588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248" name="フローチャート: 判断 247">
          <a:extLst>
            <a:ext uri="{FF2B5EF4-FFF2-40B4-BE49-F238E27FC236}">
              <a16:creationId xmlns:a16="http://schemas.microsoft.com/office/drawing/2014/main" id="{00000000-0008-0000-0F00-0000F8000000}"/>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153670</xdr:rowOff>
    </xdr:from>
    <xdr:to>
      <xdr:col>41</xdr:col>
      <xdr:colOff>101600</xdr:colOff>
      <xdr:row>85</xdr:row>
      <xdr:rowOff>83820</xdr:rowOff>
    </xdr:to>
    <xdr:sp macro="" textlink="">
      <xdr:nvSpPr>
        <xdr:cNvPr id="249" name="フローチャート: 判断 248">
          <a:extLst>
            <a:ext uri="{FF2B5EF4-FFF2-40B4-BE49-F238E27FC236}">
              <a16:creationId xmlns:a16="http://schemas.microsoft.com/office/drawing/2014/main" id="{00000000-0008-0000-0F00-0000F9000000}"/>
            </a:ext>
          </a:extLst>
        </xdr:cNvPr>
        <xdr:cNvSpPr/>
      </xdr:nvSpPr>
      <xdr:spPr>
        <a:xfrm>
          <a:off x="7810500" y="145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7620</xdr:rowOff>
    </xdr:from>
    <xdr:to>
      <xdr:col>36</xdr:col>
      <xdr:colOff>165100</xdr:colOff>
      <xdr:row>85</xdr:row>
      <xdr:rowOff>109220</xdr:rowOff>
    </xdr:to>
    <xdr:sp macro="" textlink="">
      <xdr:nvSpPr>
        <xdr:cNvPr id="250" name="フローチャート: 判断 249">
          <a:extLst>
            <a:ext uri="{FF2B5EF4-FFF2-40B4-BE49-F238E27FC236}">
              <a16:creationId xmlns:a16="http://schemas.microsoft.com/office/drawing/2014/main" id="{00000000-0008-0000-0F00-0000FA000000}"/>
            </a:ext>
          </a:extLst>
        </xdr:cNvPr>
        <xdr:cNvSpPr/>
      </xdr:nvSpPr>
      <xdr:spPr>
        <a:xfrm>
          <a:off x="69215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F00-0000FB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00000-0008-0000-0F00-0000FC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F00-0000FD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F00-0000FE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F00-0000FF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93980</xdr:rowOff>
    </xdr:from>
    <xdr:to>
      <xdr:col>55</xdr:col>
      <xdr:colOff>50800</xdr:colOff>
      <xdr:row>83</xdr:row>
      <xdr:rowOff>24130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10426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116857</xdr:rowOff>
    </xdr:from>
    <xdr:ext cx="469744" cy="259045"/>
    <xdr:sp macro="" textlink="">
      <xdr:nvSpPr>
        <xdr:cNvPr id="257" name="【福祉施設】&#10;一人当たり面積該当値テキスト">
          <a:extLst>
            <a:ext uri="{FF2B5EF4-FFF2-40B4-BE49-F238E27FC236}">
              <a16:creationId xmlns:a16="http://schemas.microsoft.com/office/drawing/2014/main" id="{00000000-0008-0000-0F00-000001010000}"/>
            </a:ext>
          </a:extLst>
        </xdr:cNvPr>
        <xdr:cNvSpPr txBox="1"/>
      </xdr:nvSpPr>
      <xdr:spPr>
        <a:xfrm>
          <a:off x="10515600"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105411</xdr:rowOff>
    </xdr:from>
    <xdr:to>
      <xdr:col>50</xdr:col>
      <xdr:colOff>165100</xdr:colOff>
      <xdr:row>83</xdr:row>
      <xdr:rowOff>35561</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9588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144780</xdr:rowOff>
    </xdr:from>
    <xdr:to>
      <xdr:col>55</xdr:col>
      <xdr:colOff>0</xdr:colOff>
      <xdr:row>82</xdr:row>
      <xdr:rowOff>156211</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9639300" y="142036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107950</xdr:rowOff>
    </xdr:from>
    <xdr:to>
      <xdr:col>46</xdr:col>
      <xdr:colOff>38100</xdr:colOff>
      <xdr:row>83</xdr:row>
      <xdr:rowOff>38100</xdr:rowOff>
    </xdr:to>
    <xdr:sp macro="" textlink="">
      <xdr:nvSpPr>
        <xdr:cNvPr id="260" name="楕円 259">
          <a:extLst>
            <a:ext uri="{FF2B5EF4-FFF2-40B4-BE49-F238E27FC236}">
              <a16:creationId xmlns:a16="http://schemas.microsoft.com/office/drawing/2014/main" id="{00000000-0008-0000-0F00-000004010000}"/>
            </a:ext>
          </a:extLst>
        </xdr:cNvPr>
        <xdr:cNvSpPr/>
      </xdr:nvSpPr>
      <xdr:spPr>
        <a:xfrm>
          <a:off x="8699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156211</xdr:rowOff>
    </xdr:from>
    <xdr:to>
      <xdr:col>50</xdr:col>
      <xdr:colOff>114300</xdr:colOff>
      <xdr:row>82</xdr:row>
      <xdr:rowOff>158750</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flipV="1">
          <a:off x="8750300" y="142151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95250</xdr:rowOff>
    </xdr:from>
    <xdr:to>
      <xdr:col>41</xdr:col>
      <xdr:colOff>101600</xdr:colOff>
      <xdr:row>84</xdr:row>
      <xdr:rowOff>25400</xdr:rowOff>
    </xdr:to>
    <xdr:sp macro="" textlink="">
      <xdr:nvSpPr>
        <xdr:cNvPr id="262" name="楕円 261">
          <a:extLst>
            <a:ext uri="{FF2B5EF4-FFF2-40B4-BE49-F238E27FC236}">
              <a16:creationId xmlns:a16="http://schemas.microsoft.com/office/drawing/2014/main" id="{00000000-0008-0000-0F00-000006010000}"/>
            </a:ext>
          </a:extLst>
        </xdr:cNvPr>
        <xdr:cNvSpPr/>
      </xdr:nvSpPr>
      <xdr:spPr>
        <a:xfrm>
          <a:off x="7810500" y="143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158750</xdr:rowOff>
    </xdr:from>
    <xdr:to>
      <xdr:col>45</xdr:col>
      <xdr:colOff>177800</xdr:colOff>
      <xdr:row>83</xdr:row>
      <xdr:rowOff>146050</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flipV="1">
          <a:off x="7861300" y="14217650"/>
          <a:ext cx="889000" cy="15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72389</xdr:rowOff>
    </xdr:from>
    <xdr:to>
      <xdr:col>36</xdr:col>
      <xdr:colOff>165100</xdr:colOff>
      <xdr:row>84</xdr:row>
      <xdr:rowOff>2539</xdr:rowOff>
    </xdr:to>
    <xdr:sp macro="" textlink="">
      <xdr:nvSpPr>
        <xdr:cNvPr id="264" name="楕円 263">
          <a:extLst>
            <a:ext uri="{FF2B5EF4-FFF2-40B4-BE49-F238E27FC236}">
              <a16:creationId xmlns:a16="http://schemas.microsoft.com/office/drawing/2014/main" id="{00000000-0008-0000-0F00-000008010000}"/>
            </a:ext>
          </a:extLst>
        </xdr:cNvPr>
        <xdr:cNvSpPr/>
      </xdr:nvSpPr>
      <xdr:spPr>
        <a:xfrm>
          <a:off x="6921500" y="143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123189</xdr:rowOff>
    </xdr:from>
    <xdr:to>
      <xdr:col>41</xdr:col>
      <xdr:colOff>50800</xdr:colOff>
      <xdr:row>83</xdr:row>
      <xdr:rowOff>146050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6972300" y="143535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134638</xdr:rowOff>
    </xdr:from>
    <xdr:ext cx="469744" cy="259045"/>
    <xdr:sp macro="" textlink="">
      <xdr:nvSpPr>
        <xdr:cNvPr id="266" name="n_1aveValue【福祉施設】&#10;一人当たり面積">
          <a:extLst>
            <a:ext uri="{FF2B5EF4-FFF2-40B4-BE49-F238E27FC236}">
              <a16:creationId xmlns:a16="http://schemas.microsoft.com/office/drawing/2014/main" id="{00000000-0008-0000-0F00-00000A010000}"/>
            </a:ext>
          </a:extLst>
        </xdr:cNvPr>
        <xdr:cNvSpPr txBox="1"/>
      </xdr:nvSpPr>
      <xdr:spPr>
        <a:xfrm>
          <a:off x="9391727" y="1453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267" name="n_2aveValue【福祉施設】&#10;一人当たり面積">
          <a:extLst>
            <a:ext uri="{FF2B5EF4-FFF2-40B4-BE49-F238E27FC236}">
              <a16:creationId xmlns:a16="http://schemas.microsoft.com/office/drawing/2014/main" id="{00000000-0008-0000-0F00-00000B010000}"/>
            </a:ext>
          </a:extLst>
        </xdr:cNvPr>
        <xdr:cNvSpPr txBox="1"/>
      </xdr:nvSpPr>
      <xdr:spPr>
        <a:xfrm>
          <a:off x="85154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74947</xdr:rowOff>
    </xdr:from>
    <xdr:ext cx="469744" cy="259045"/>
    <xdr:sp macro="" textlink="">
      <xdr:nvSpPr>
        <xdr:cNvPr id="268" name="n_3aveValue【福祉施設】&#10;一人当たり面積">
          <a:extLst>
            <a:ext uri="{FF2B5EF4-FFF2-40B4-BE49-F238E27FC236}">
              <a16:creationId xmlns:a16="http://schemas.microsoft.com/office/drawing/2014/main" id="{00000000-0008-0000-0F00-00000C010000}"/>
            </a:ext>
          </a:extLst>
        </xdr:cNvPr>
        <xdr:cNvSpPr txBox="1"/>
      </xdr:nvSpPr>
      <xdr:spPr>
        <a:xfrm>
          <a:off x="7626427" y="1464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100347</xdr:rowOff>
    </xdr:from>
    <xdr:ext cx="469744" cy="259045"/>
    <xdr:sp macro="" textlink="">
      <xdr:nvSpPr>
        <xdr:cNvPr id="269" name="n_4aveValue【福祉施設】&#10;一人当たり面積">
          <a:extLst>
            <a:ext uri="{FF2B5EF4-FFF2-40B4-BE49-F238E27FC236}">
              <a16:creationId xmlns:a16="http://schemas.microsoft.com/office/drawing/2014/main" id="{00000000-0008-0000-0F00-00000D010000}"/>
            </a:ext>
          </a:extLst>
        </xdr:cNvPr>
        <xdr:cNvSpPr txBox="1"/>
      </xdr:nvSpPr>
      <xdr:spPr>
        <a:xfrm>
          <a:off x="6737427" y="1467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52088</xdr:rowOff>
    </xdr:from>
    <xdr:ext cx="469744" cy="259045"/>
    <xdr:sp macro="" textlink="">
      <xdr:nvSpPr>
        <xdr:cNvPr id="270" name="n_1mainValue【福祉施設】&#10;一人当たり面積">
          <a:extLst>
            <a:ext uri="{FF2B5EF4-FFF2-40B4-BE49-F238E27FC236}">
              <a16:creationId xmlns:a16="http://schemas.microsoft.com/office/drawing/2014/main" id="{00000000-0008-0000-0F00-00000E010000}"/>
            </a:ext>
          </a:extLst>
        </xdr:cNvPr>
        <xdr:cNvSpPr txBox="1"/>
      </xdr:nvSpPr>
      <xdr:spPr>
        <a:xfrm>
          <a:off x="9391727" y="1393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54627</xdr:rowOff>
    </xdr:from>
    <xdr:ext cx="469744" cy="259045"/>
    <xdr:sp macro="" textlink="">
      <xdr:nvSpPr>
        <xdr:cNvPr id="271" name="n_2mainValue【福祉施設】&#10;一人当たり面積">
          <a:extLst>
            <a:ext uri="{FF2B5EF4-FFF2-40B4-BE49-F238E27FC236}">
              <a16:creationId xmlns:a16="http://schemas.microsoft.com/office/drawing/2014/main" id="{00000000-0008-0000-0F00-00000F010000}"/>
            </a:ext>
          </a:extLst>
        </xdr:cNvPr>
        <xdr:cNvSpPr txBox="1"/>
      </xdr:nvSpPr>
      <xdr:spPr>
        <a:xfrm>
          <a:off x="8515427" y="1394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41927</xdr:rowOff>
    </xdr:from>
    <xdr:ext cx="469744" cy="259045"/>
    <xdr:sp macro="" textlink="">
      <xdr:nvSpPr>
        <xdr:cNvPr id="272" name="n_3mainValue【福祉施設】&#10;一人当たり面積">
          <a:extLst>
            <a:ext uri="{FF2B5EF4-FFF2-40B4-BE49-F238E27FC236}">
              <a16:creationId xmlns:a16="http://schemas.microsoft.com/office/drawing/2014/main" id="{00000000-0008-0000-0F00-000010010000}"/>
            </a:ext>
          </a:extLst>
        </xdr:cNvPr>
        <xdr:cNvSpPr txBox="1"/>
      </xdr:nvSpPr>
      <xdr:spPr>
        <a:xfrm>
          <a:off x="7626427" y="141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19066</xdr:rowOff>
    </xdr:from>
    <xdr:ext cx="469744" cy="259045"/>
    <xdr:sp macro="" textlink="">
      <xdr:nvSpPr>
        <xdr:cNvPr id="273" name="n_4mainValue【福祉施設】&#10;一人当たり面積">
          <a:extLst>
            <a:ext uri="{FF2B5EF4-FFF2-40B4-BE49-F238E27FC236}">
              <a16:creationId xmlns:a16="http://schemas.microsoft.com/office/drawing/2014/main" id="{00000000-0008-0000-0F00-000011010000}"/>
            </a:ext>
          </a:extLst>
        </xdr:cNvPr>
        <xdr:cNvSpPr txBox="1"/>
      </xdr:nvSpPr>
      <xdr:spPr>
        <a:xfrm>
          <a:off x="6737427" y="1407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5" name="【市民会館】&#10;有形固定資産減価償却率グラフ枠">
          <a:extLst>
            <a:ext uri="{FF2B5EF4-FFF2-40B4-BE49-F238E27FC236}">
              <a16:creationId xmlns:a16="http://schemas.microsoft.com/office/drawing/2014/main" id="{00000000-0008-0000-0F00-00002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149352</xdr:rowOff>
    </xdr:from>
    <xdr:to>
      <xdr:col>24</xdr:col>
      <xdr:colOff>62865</xdr:colOff>
      <xdr:row>108</xdr:row>
      <xdr:rowOff>76200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flipV="1">
          <a:off x="4634865" y="17294352"/>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69744" cy="259045"/>
    <xdr:sp macro="" textlink="">
      <xdr:nvSpPr>
        <xdr:cNvPr id="297" name="【市民会館】&#10;有形固定資産減価償却率最小値テキスト">
          <a:extLst>
            <a:ext uri="{FF2B5EF4-FFF2-40B4-BE49-F238E27FC236}">
              <a16:creationId xmlns:a16="http://schemas.microsoft.com/office/drawing/2014/main" id="{00000000-0008-0000-0F00-000029010000}"/>
            </a:ext>
          </a:extLst>
        </xdr:cNvPr>
        <xdr:cNvSpPr txBox="1"/>
      </xdr:nvSpPr>
      <xdr:spPr>
        <a:xfrm>
          <a:off x="4673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96029</xdr:rowOff>
    </xdr:from>
    <xdr:ext cx="405111" cy="259045"/>
    <xdr:sp macro="" textlink="">
      <xdr:nvSpPr>
        <xdr:cNvPr id="299" name="【市民会館】&#10;有形固定資産減価償却率最大値テキスト">
          <a:extLst>
            <a:ext uri="{FF2B5EF4-FFF2-40B4-BE49-F238E27FC236}">
              <a16:creationId xmlns:a16="http://schemas.microsoft.com/office/drawing/2014/main" id="{00000000-0008-0000-0F00-00002B010000}"/>
            </a:ext>
          </a:extLst>
        </xdr:cNvPr>
        <xdr:cNvSpPr txBox="1"/>
      </xdr:nvSpPr>
      <xdr:spPr>
        <a:xfrm>
          <a:off x="4673600" y="1706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149352</xdr:rowOff>
    </xdr:from>
    <xdr:to>
      <xdr:col>24</xdr:col>
      <xdr:colOff>152400</xdr:colOff>
      <xdr:row>100</xdr:row>
      <xdr:rowOff>149352</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4546600" y="1729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81551</xdr:rowOff>
    </xdr:from>
    <xdr:ext cx="405111" cy="259045"/>
    <xdr:sp macro="" textlink="">
      <xdr:nvSpPr>
        <xdr:cNvPr id="301" name="【市民会館】&#10;有形固定資産減価償却率平均値テキスト">
          <a:extLst>
            <a:ext uri="{FF2B5EF4-FFF2-40B4-BE49-F238E27FC236}">
              <a16:creationId xmlns:a16="http://schemas.microsoft.com/office/drawing/2014/main" id="{00000000-0008-0000-0F00-00002D010000}"/>
            </a:ext>
          </a:extLst>
        </xdr:cNvPr>
        <xdr:cNvSpPr txBox="1"/>
      </xdr:nvSpPr>
      <xdr:spPr>
        <a:xfrm>
          <a:off x="4673600" y="17740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103124</xdr:rowOff>
    </xdr:from>
    <xdr:to>
      <xdr:col>24</xdr:col>
      <xdr:colOff>114300</xdr:colOff>
      <xdr:row>104</xdr:row>
      <xdr:rowOff>33274</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45847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71120</xdr:rowOff>
    </xdr:from>
    <xdr:to>
      <xdr:col>20</xdr:col>
      <xdr:colOff>38100</xdr:colOff>
      <xdr:row>104</xdr:row>
      <xdr:rowOff>1270</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3746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36830</xdr:rowOff>
    </xdr:from>
    <xdr:to>
      <xdr:col>15</xdr:col>
      <xdr:colOff>101600</xdr:colOff>
      <xdr:row>103</xdr:row>
      <xdr:rowOff>138430</xdr:rowOff>
    </xdr:to>
    <xdr:sp macro="" textlink="">
      <xdr:nvSpPr>
        <xdr:cNvPr id="304" name="フローチャート: 判断 303">
          <a:extLst>
            <a:ext uri="{FF2B5EF4-FFF2-40B4-BE49-F238E27FC236}">
              <a16:creationId xmlns:a16="http://schemas.microsoft.com/office/drawing/2014/main" id="{00000000-0008-0000-0F00-000030010000}"/>
            </a:ext>
          </a:extLst>
        </xdr:cNvPr>
        <xdr:cNvSpPr/>
      </xdr:nvSpPr>
      <xdr:spPr>
        <a:xfrm>
          <a:off x="2857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105411</xdr:rowOff>
    </xdr:from>
    <xdr:to>
      <xdr:col>10</xdr:col>
      <xdr:colOff>165100</xdr:colOff>
      <xdr:row>103</xdr:row>
      <xdr:rowOff>35561</xdr:rowOff>
    </xdr:to>
    <xdr:sp macro="" textlink="">
      <xdr:nvSpPr>
        <xdr:cNvPr id="305" name="フローチャート: 判断 304">
          <a:extLst>
            <a:ext uri="{FF2B5EF4-FFF2-40B4-BE49-F238E27FC236}">
              <a16:creationId xmlns:a16="http://schemas.microsoft.com/office/drawing/2014/main" id="{00000000-0008-0000-0F00-000031010000}"/>
            </a:ext>
          </a:extLst>
        </xdr:cNvPr>
        <xdr:cNvSpPr/>
      </xdr:nvSpPr>
      <xdr:spPr>
        <a:xfrm>
          <a:off x="1968500" y="175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27687</xdr:rowOff>
    </xdr:from>
    <xdr:to>
      <xdr:col>6</xdr:col>
      <xdr:colOff>38100</xdr:colOff>
      <xdr:row>102</xdr:row>
      <xdr:rowOff>129287</xdr:rowOff>
    </xdr:to>
    <xdr:sp macro="" textlink="">
      <xdr:nvSpPr>
        <xdr:cNvPr id="306" name="フローチャート: 判断 305">
          <a:extLst>
            <a:ext uri="{FF2B5EF4-FFF2-40B4-BE49-F238E27FC236}">
              <a16:creationId xmlns:a16="http://schemas.microsoft.com/office/drawing/2014/main" id="{00000000-0008-0000-0F00-000032010000}"/>
            </a:ext>
          </a:extLst>
        </xdr:cNvPr>
        <xdr:cNvSpPr/>
      </xdr:nvSpPr>
      <xdr:spPr>
        <a:xfrm>
          <a:off x="1079500" y="1751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00000000-0008-0000-0F00-00003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00000000-0008-0000-0F00-00003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98552</xdr:rowOff>
    </xdr:from>
    <xdr:to>
      <xdr:col>24</xdr:col>
      <xdr:colOff>114300</xdr:colOff>
      <xdr:row>101</xdr:row>
      <xdr:rowOff>28702</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4584700" y="172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51579</xdr:rowOff>
    </xdr:from>
    <xdr:ext cx="405111" cy="259045"/>
    <xdr:sp macro="" textlink="">
      <xdr:nvSpPr>
        <xdr:cNvPr id="313" name="【市民会館】&#10;有形固定資産減価償却率該当値テキスト">
          <a:extLst>
            <a:ext uri="{FF2B5EF4-FFF2-40B4-BE49-F238E27FC236}">
              <a16:creationId xmlns:a16="http://schemas.microsoft.com/office/drawing/2014/main" id="{00000000-0008-0000-0F00-000039010000}"/>
            </a:ext>
          </a:extLst>
        </xdr:cNvPr>
        <xdr:cNvSpPr txBox="1"/>
      </xdr:nvSpPr>
      <xdr:spPr>
        <a:xfrm>
          <a:off x="4673600" y="17196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25400</xdr:rowOff>
    </xdr:from>
    <xdr:to>
      <xdr:col>20</xdr:col>
      <xdr:colOff>38100</xdr:colOff>
      <xdr:row>102</xdr:row>
      <xdr:rowOff>127000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3746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149352</xdr:rowOff>
    </xdr:from>
    <xdr:to>
      <xdr:col>24</xdr:col>
      <xdr:colOff>63500</xdr:colOff>
      <xdr:row>102</xdr:row>
      <xdr:rowOff>76200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flipV="1">
          <a:off x="3797300" y="17294352"/>
          <a:ext cx="8382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153415</xdr:rowOff>
    </xdr:from>
    <xdr:to>
      <xdr:col>15</xdr:col>
      <xdr:colOff>101600</xdr:colOff>
      <xdr:row>102</xdr:row>
      <xdr:rowOff>83565</xdr:rowOff>
    </xdr:to>
    <xdr:sp macro="" textlink="">
      <xdr:nvSpPr>
        <xdr:cNvPr id="316" name="楕円 315">
          <a:extLst>
            <a:ext uri="{FF2B5EF4-FFF2-40B4-BE49-F238E27FC236}">
              <a16:creationId xmlns:a16="http://schemas.microsoft.com/office/drawing/2014/main" id="{00000000-0008-0000-0F00-00003C010000}"/>
            </a:ext>
          </a:extLst>
        </xdr:cNvPr>
        <xdr:cNvSpPr/>
      </xdr:nvSpPr>
      <xdr:spPr>
        <a:xfrm>
          <a:off x="2857500" y="1746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32765</xdr:rowOff>
    </xdr:from>
    <xdr:to>
      <xdr:col>19</xdr:col>
      <xdr:colOff>177800</xdr:colOff>
      <xdr:row>102</xdr:row>
      <xdr:rowOff>76200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2908300" y="17520665"/>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107696</xdr:rowOff>
    </xdr:from>
    <xdr:to>
      <xdr:col>10</xdr:col>
      <xdr:colOff>165100</xdr:colOff>
      <xdr:row>102</xdr:row>
      <xdr:rowOff>37846</xdr:rowOff>
    </xdr:to>
    <xdr:sp macro="" textlink="">
      <xdr:nvSpPr>
        <xdr:cNvPr id="318" name="楕円 317">
          <a:extLst>
            <a:ext uri="{FF2B5EF4-FFF2-40B4-BE49-F238E27FC236}">
              <a16:creationId xmlns:a16="http://schemas.microsoft.com/office/drawing/2014/main" id="{00000000-0008-0000-0F00-00003E010000}"/>
            </a:ext>
          </a:extLst>
        </xdr:cNvPr>
        <xdr:cNvSpPr/>
      </xdr:nvSpPr>
      <xdr:spPr>
        <a:xfrm>
          <a:off x="1968500" y="174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158496</xdr:rowOff>
    </xdr:from>
    <xdr:to>
      <xdr:col>15</xdr:col>
      <xdr:colOff>50800</xdr:colOff>
      <xdr:row>102</xdr:row>
      <xdr:rowOff>32765</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2019300" y="1747494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64263</xdr:rowOff>
    </xdr:from>
    <xdr:to>
      <xdr:col>6</xdr:col>
      <xdr:colOff>38100</xdr:colOff>
      <xdr:row>101</xdr:row>
      <xdr:rowOff>165863</xdr:rowOff>
    </xdr:to>
    <xdr:sp macro="" textlink="">
      <xdr:nvSpPr>
        <xdr:cNvPr id="320" name="楕円 319">
          <a:extLst>
            <a:ext uri="{FF2B5EF4-FFF2-40B4-BE49-F238E27FC236}">
              <a16:creationId xmlns:a16="http://schemas.microsoft.com/office/drawing/2014/main" id="{00000000-0008-0000-0F00-000040010000}"/>
            </a:ext>
          </a:extLst>
        </xdr:cNvPr>
        <xdr:cNvSpPr/>
      </xdr:nvSpPr>
      <xdr:spPr>
        <a:xfrm>
          <a:off x="1079500" y="173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115063</xdr:rowOff>
    </xdr:from>
    <xdr:to>
      <xdr:col>10</xdr:col>
      <xdr:colOff>114300</xdr:colOff>
      <xdr:row>101</xdr:row>
      <xdr:rowOff>158496</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1130300" y="1743151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163847</xdr:rowOff>
    </xdr:from>
    <xdr:ext cx="405111" cy="259045"/>
    <xdr:sp macro="" textlink="">
      <xdr:nvSpPr>
        <xdr:cNvPr id="322" name="n_1aveValue【市民会館】&#10;有形固定資産減価償却率">
          <a:extLst>
            <a:ext uri="{FF2B5EF4-FFF2-40B4-BE49-F238E27FC236}">
              <a16:creationId xmlns:a16="http://schemas.microsoft.com/office/drawing/2014/main" id="{00000000-0008-0000-0F00-000042010000}"/>
            </a:ext>
          </a:extLst>
        </xdr:cNvPr>
        <xdr:cNvSpPr txBox="1"/>
      </xdr:nvSpPr>
      <xdr:spPr>
        <a:xfrm>
          <a:off x="35820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129557</xdr:rowOff>
    </xdr:from>
    <xdr:ext cx="405111" cy="259045"/>
    <xdr:sp macro="" textlink="">
      <xdr:nvSpPr>
        <xdr:cNvPr id="323" name="n_2aveValue【市民会館】&#10;有形固定資産減価償却率">
          <a:extLst>
            <a:ext uri="{FF2B5EF4-FFF2-40B4-BE49-F238E27FC236}">
              <a16:creationId xmlns:a16="http://schemas.microsoft.com/office/drawing/2014/main" id="{00000000-0008-0000-0F00-000043010000}"/>
            </a:ext>
          </a:extLst>
        </xdr:cNvPr>
        <xdr:cNvSpPr txBox="1"/>
      </xdr:nvSpPr>
      <xdr:spPr>
        <a:xfrm>
          <a:off x="2705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26688</xdr:rowOff>
    </xdr:from>
    <xdr:ext cx="405111" cy="259045"/>
    <xdr:sp macro="" textlink="">
      <xdr:nvSpPr>
        <xdr:cNvPr id="324" name="n_3aveValue【市民会館】&#10;有形固定資産減価償却率">
          <a:extLst>
            <a:ext uri="{FF2B5EF4-FFF2-40B4-BE49-F238E27FC236}">
              <a16:creationId xmlns:a16="http://schemas.microsoft.com/office/drawing/2014/main" id="{00000000-0008-0000-0F00-000044010000}"/>
            </a:ext>
          </a:extLst>
        </xdr:cNvPr>
        <xdr:cNvSpPr txBox="1"/>
      </xdr:nvSpPr>
      <xdr:spPr>
        <a:xfrm>
          <a:off x="181674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120414</xdr:rowOff>
    </xdr:from>
    <xdr:ext cx="405111" cy="259045"/>
    <xdr:sp macro="" textlink="">
      <xdr:nvSpPr>
        <xdr:cNvPr id="325" name="n_4aveValue【市民会館】&#10;有形固定資産減価償却率">
          <a:extLst>
            <a:ext uri="{FF2B5EF4-FFF2-40B4-BE49-F238E27FC236}">
              <a16:creationId xmlns:a16="http://schemas.microsoft.com/office/drawing/2014/main" id="{00000000-0008-0000-0F00-000045010000}"/>
            </a:ext>
          </a:extLst>
        </xdr:cNvPr>
        <xdr:cNvSpPr txBox="1"/>
      </xdr:nvSpPr>
      <xdr:spPr>
        <a:xfrm>
          <a:off x="927744" y="176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143527</xdr:rowOff>
    </xdr:from>
    <xdr:ext cx="405111" cy="259045"/>
    <xdr:sp macro="" textlink="">
      <xdr:nvSpPr>
        <xdr:cNvPr id="326" name="n_1mainValue【市民会館】&#10;有形固定資産減価償却率">
          <a:extLst>
            <a:ext uri="{FF2B5EF4-FFF2-40B4-BE49-F238E27FC236}">
              <a16:creationId xmlns:a16="http://schemas.microsoft.com/office/drawing/2014/main" id="{00000000-0008-0000-0F00-000046010000}"/>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100092</xdr:rowOff>
    </xdr:from>
    <xdr:ext cx="405111" cy="259045"/>
    <xdr:sp macro="" textlink="">
      <xdr:nvSpPr>
        <xdr:cNvPr id="327" name="n_2mainValue【市民会館】&#10;有形固定資産減価償却率">
          <a:extLst>
            <a:ext uri="{FF2B5EF4-FFF2-40B4-BE49-F238E27FC236}">
              <a16:creationId xmlns:a16="http://schemas.microsoft.com/office/drawing/2014/main" id="{00000000-0008-0000-0F00-000047010000}"/>
            </a:ext>
          </a:extLst>
        </xdr:cNvPr>
        <xdr:cNvSpPr txBox="1"/>
      </xdr:nvSpPr>
      <xdr:spPr>
        <a:xfrm>
          <a:off x="2705744" y="1724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54373</xdr:rowOff>
    </xdr:from>
    <xdr:ext cx="405111" cy="259045"/>
    <xdr:sp macro="" textlink="">
      <xdr:nvSpPr>
        <xdr:cNvPr id="328" name="n_3mainValue【市民会館】&#10;有形固定資産減価償却率">
          <a:extLst>
            <a:ext uri="{FF2B5EF4-FFF2-40B4-BE49-F238E27FC236}">
              <a16:creationId xmlns:a16="http://schemas.microsoft.com/office/drawing/2014/main" id="{00000000-0008-0000-0F00-000048010000}"/>
            </a:ext>
          </a:extLst>
        </xdr:cNvPr>
        <xdr:cNvSpPr txBox="1"/>
      </xdr:nvSpPr>
      <xdr:spPr>
        <a:xfrm>
          <a:off x="1816744" y="1719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10940</xdr:rowOff>
    </xdr:from>
    <xdr:ext cx="405111" cy="259045"/>
    <xdr:sp macro="" textlink="">
      <xdr:nvSpPr>
        <xdr:cNvPr id="329" name="n_4mainValue【市民会館】&#10;有形固定資産減価償却率">
          <a:extLst>
            <a:ext uri="{FF2B5EF4-FFF2-40B4-BE49-F238E27FC236}">
              <a16:creationId xmlns:a16="http://schemas.microsoft.com/office/drawing/2014/main" id="{00000000-0008-0000-0F00-000049010000}"/>
            </a:ext>
          </a:extLst>
        </xdr:cNvPr>
        <xdr:cNvSpPr txBox="1"/>
      </xdr:nvSpPr>
      <xdr:spPr>
        <a:xfrm>
          <a:off x="927744" y="1715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6" name="正方形/長方形 335">
          <a:extLst>
            <a:ext uri="{FF2B5EF4-FFF2-40B4-BE49-F238E27FC236}">
              <a16:creationId xmlns:a16="http://schemas.microsoft.com/office/drawing/2014/main" id="{00000000-0008-0000-0F00-00005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7" name="正方形/長方形 336">
          <a:extLst>
            <a:ext uri="{FF2B5EF4-FFF2-40B4-BE49-F238E27FC236}">
              <a16:creationId xmlns:a16="http://schemas.microsoft.com/office/drawing/2014/main" id="{00000000-0008-0000-0F00-00005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4" name="【市民会館】&#10;一人当たり面積グラフ枠">
          <a:extLst>
            <a:ext uri="{FF2B5EF4-FFF2-40B4-BE49-F238E27FC236}">
              <a16:creationId xmlns:a16="http://schemas.microsoft.com/office/drawing/2014/main" id="{00000000-0008-0000-0F00-00006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85998</xdr:rowOff>
    </xdr:from>
    <xdr:to>
      <xdr:col>54</xdr:col>
      <xdr:colOff>189865</xdr:colOff>
      <xdr:row>108</xdr:row>
      <xdr:rowOff>10886</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flipV="1">
          <a:off x="10476865" y="17230998"/>
          <a:ext cx="0" cy="1296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14713</xdr:rowOff>
    </xdr:from>
    <xdr:ext cx="469744" cy="259045"/>
    <xdr:sp macro="" textlink="">
      <xdr:nvSpPr>
        <xdr:cNvPr id="356" name="【市民会館】&#10;一人当たり面積最小値テキスト">
          <a:extLst>
            <a:ext uri="{FF2B5EF4-FFF2-40B4-BE49-F238E27FC236}">
              <a16:creationId xmlns:a16="http://schemas.microsoft.com/office/drawing/2014/main" id="{00000000-0008-0000-0F00-000064010000}"/>
            </a:ext>
          </a:extLst>
        </xdr:cNvPr>
        <xdr:cNvSpPr txBox="1"/>
      </xdr:nvSpPr>
      <xdr:spPr>
        <a:xfrm>
          <a:off x="10515600" y="185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10886</xdr:rowOff>
    </xdr:from>
    <xdr:to>
      <xdr:col>55</xdr:col>
      <xdr:colOff>88900</xdr:colOff>
      <xdr:row>108</xdr:row>
      <xdr:rowOff>10886</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10388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32675</xdr:rowOff>
    </xdr:from>
    <xdr:ext cx="469744" cy="259045"/>
    <xdr:sp macro="" textlink="">
      <xdr:nvSpPr>
        <xdr:cNvPr id="358" name="【市民会館】&#10;一人当たり面積最大値テキスト">
          <a:extLst>
            <a:ext uri="{FF2B5EF4-FFF2-40B4-BE49-F238E27FC236}">
              <a16:creationId xmlns:a16="http://schemas.microsoft.com/office/drawing/2014/main" id="{00000000-0008-0000-0F00-000066010000}"/>
            </a:ext>
          </a:extLst>
        </xdr:cNvPr>
        <xdr:cNvSpPr txBox="1"/>
      </xdr:nvSpPr>
      <xdr:spPr>
        <a:xfrm>
          <a:off x="10515600" y="1700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85998</xdr:rowOff>
    </xdr:from>
    <xdr:to>
      <xdr:col>55</xdr:col>
      <xdr:colOff>88900</xdr:colOff>
      <xdr:row>100</xdr:row>
      <xdr:rowOff>85998</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10388600" y="1723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41746</xdr:rowOff>
    </xdr:from>
    <xdr:ext cx="469744" cy="259045"/>
    <xdr:sp macro="" textlink="">
      <xdr:nvSpPr>
        <xdr:cNvPr id="360" name="【市民会館】&#10;一人当たり面積平均値テキスト">
          <a:extLst>
            <a:ext uri="{FF2B5EF4-FFF2-40B4-BE49-F238E27FC236}">
              <a16:creationId xmlns:a16="http://schemas.microsoft.com/office/drawing/2014/main" id="{00000000-0008-0000-0F00-000068010000}"/>
            </a:ext>
          </a:extLst>
        </xdr:cNvPr>
        <xdr:cNvSpPr txBox="1"/>
      </xdr:nvSpPr>
      <xdr:spPr>
        <a:xfrm>
          <a:off x="10515600" y="17701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18869</xdr:rowOff>
    </xdr:from>
    <xdr:to>
      <xdr:col>55</xdr:col>
      <xdr:colOff>50800</xdr:colOff>
      <xdr:row>104</xdr:row>
      <xdr:rowOff>120469</xdr:rowOff>
    </xdr:to>
    <xdr:sp macro="" textlink="">
      <xdr:nvSpPr>
        <xdr:cNvPr id="361" name="フローチャート: 判断 360">
          <a:extLst>
            <a:ext uri="{FF2B5EF4-FFF2-40B4-BE49-F238E27FC236}">
              <a16:creationId xmlns:a16="http://schemas.microsoft.com/office/drawing/2014/main" id="{00000000-0008-0000-0F00-000069010000}"/>
            </a:ext>
          </a:extLst>
        </xdr:cNvPr>
        <xdr:cNvSpPr/>
      </xdr:nvSpPr>
      <xdr:spPr>
        <a:xfrm>
          <a:off x="104267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22134</xdr:rowOff>
    </xdr:from>
    <xdr:to>
      <xdr:col>50</xdr:col>
      <xdr:colOff>165100</xdr:colOff>
      <xdr:row>104</xdr:row>
      <xdr:rowOff>123734</xdr:rowOff>
    </xdr:to>
    <xdr:sp macro="" textlink="">
      <xdr:nvSpPr>
        <xdr:cNvPr id="362" name="フローチャート: 判断 361">
          <a:extLst>
            <a:ext uri="{FF2B5EF4-FFF2-40B4-BE49-F238E27FC236}">
              <a16:creationId xmlns:a16="http://schemas.microsoft.com/office/drawing/2014/main" id="{00000000-0008-0000-0F00-00006A010000}"/>
            </a:ext>
          </a:extLst>
        </xdr:cNvPr>
        <xdr:cNvSpPr/>
      </xdr:nvSpPr>
      <xdr:spPr>
        <a:xfrm>
          <a:off x="9588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51526</xdr:rowOff>
    </xdr:from>
    <xdr:to>
      <xdr:col>46</xdr:col>
      <xdr:colOff>38100</xdr:colOff>
      <xdr:row>104</xdr:row>
      <xdr:rowOff>153126</xdr:rowOff>
    </xdr:to>
    <xdr:sp macro="" textlink="">
      <xdr:nvSpPr>
        <xdr:cNvPr id="363" name="フローチャート: 判断 362">
          <a:extLst>
            <a:ext uri="{FF2B5EF4-FFF2-40B4-BE49-F238E27FC236}">
              <a16:creationId xmlns:a16="http://schemas.microsoft.com/office/drawing/2014/main" id="{00000000-0008-0000-0F00-00006B010000}"/>
            </a:ext>
          </a:extLst>
        </xdr:cNvPr>
        <xdr:cNvSpPr/>
      </xdr:nvSpPr>
      <xdr:spPr>
        <a:xfrm>
          <a:off x="8699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93980</xdr:rowOff>
    </xdr:from>
    <xdr:to>
      <xdr:col>41</xdr:col>
      <xdr:colOff>101600</xdr:colOff>
      <xdr:row>105</xdr:row>
      <xdr:rowOff>24130</xdr:rowOff>
    </xdr:to>
    <xdr:sp macro="" textlink="">
      <xdr:nvSpPr>
        <xdr:cNvPr id="364" name="フローチャート: 判断 363">
          <a:extLst>
            <a:ext uri="{FF2B5EF4-FFF2-40B4-BE49-F238E27FC236}">
              <a16:creationId xmlns:a16="http://schemas.microsoft.com/office/drawing/2014/main" id="{00000000-0008-0000-0F00-00006C010000}"/>
            </a:ext>
          </a:extLst>
        </xdr:cNvPr>
        <xdr:cNvSpPr/>
      </xdr:nvSpPr>
      <xdr:spPr>
        <a:xfrm>
          <a:off x="7810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365" name="フローチャート: 判断 364">
          <a:extLst>
            <a:ext uri="{FF2B5EF4-FFF2-40B4-BE49-F238E27FC236}">
              <a16:creationId xmlns:a16="http://schemas.microsoft.com/office/drawing/2014/main" id="{00000000-0008-0000-0F00-00006D010000}"/>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F00-00007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76019</xdr:rowOff>
    </xdr:from>
    <xdr:to>
      <xdr:col>55</xdr:col>
      <xdr:colOff>50800</xdr:colOff>
      <xdr:row>106</xdr:row>
      <xdr:rowOff>6169</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10426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54446</xdr:rowOff>
    </xdr:from>
    <xdr:ext cx="469744" cy="259045"/>
    <xdr:sp macro="" textlink="">
      <xdr:nvSpPr>
        <xdr:cNvPr id="372" name="【市民会館】&#10;一人当たり面積該当値テキスト">
          <a:extLst>
            <a:ext uri="{FF2B5EF4-FFF2-40B4-BE49-F238E27FC236}">
              <a16:creationId xmlns:a16="http://schemas.microsoft.com/office/drawing/2014/main" id="{00000000-0008-0000-0F00-000074010000}"/>
            </a:ext>
          </a:extLst>
        </xdr:cNvPr>
        <xdr:cNvSpPr txBox="1"/>
      </xdr:nvSpPr>
      <xdr:spPr>
        <a:xfrm>
          <a:off x="10515600"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89081</xdr:rowOff>
    </xdr:from>
    <xdr:to>
      <xdr:col>50</xdr:col>
      <xdr:colOff>165100</xdr:colOff>
      <xdr:row>106</xdr:row>
      <xdr:rowOff>19231</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9588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126819</xdr:rowOff>
    </xdr:from>
    <xdr:to>
      <xdr:col>55</xdr:col>
      <xdr:colOff>0</xdr:colOff>
      <xdr:row>105</xdr:row>
      <xdr:rowOff>139881</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9639300" y="1812906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98879</xdr:rowOff>
    </xdr:from>
    <xdr:to>
      <xdr:col>46</xdr:col>
      <xdr:colOff>38100</xdr:colOff>
      <xdr:row>106</xdr:row>
      <xdr:rowOff>29029</xdr:rowOff>
    </xdr:to>
    <xdr:sp macro="" textlink="">
      <xdr:nvSpPr>
        <xdr:cNvPr id="375" name="楕円 374">
          <a:extLst>
            <a:ext uri="{FF2B5EF4-FFF2-40B4-BE49-F238E27FC236}">
              <a16:creationId xmlns:a16="http://schemas.microsoft.com/office/drawing/2014/main" id="{00000000-0008-0000-0F00-000077010000}"/>
            </a:ext>
          </a:extLst>
        </xdr:cNvPr>
        <xdr:cNvSpPr/>
      </xdr:nvSpPr>
      <xdr:spPr>
        <a:xfrm>
          <a:off x="8699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139881</xdr:rowOff>
    </xdr:from>
    <xdr:to>
      <xdr:col>50</xdr:col>
      <xdr:colOff>114300</xdr:colOff>
      <xdr:row>105</xdr:row>
      <xdr:rowOff>149679</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flipV="1">
          <a:off x="8750300" y="1814213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105411</xdr:rowOff>
    </xdr:from>
    <xdr:to>
      <xdr:col>41</xdr:col>
      <xdr:colOff>101600</xdr:colOff>
      <xdr:row>106</xdr:row>
      <xdr:rowOff>35561</xdr:rowOff>
    </xdr:to>
    <xdr:sp macro="" textlink="">
      <xdr:nvSpPr>
        <xdr:cNvPr id="377" name="楕円 376">
          <a:extLst>
            <a:ext uri="{FF2B5EF4-FFF2-40B4-BE49-F238E27FC236}">
              <a16:creationId xmlns:a16="http://schemas.microsoft.com/office/drawing/2014/main" id="{00000000-0008-0000-0F00-000079010000}"/>
            </a:ext>
          </a:extLst>
        </xdr:cNvPr>
        <xdr:cNvSpPr/>
      </xdr:nvSpPr>
      <xdr:spPr>
        <a:xfrm>
          <a:off x="7810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149679</xdr:rowOff>
    </xdr:from>
    <xdr:to>
      <xdr:col>45</xdr:col>
      <xdr:colOff>177800</xdr:colOff>
      <xdr:row>105</xdr:row>
      <xdr:rowOff>156211</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flipV="1">
          <a:off x="7861300" y="181519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115207</xdr:rowOff>
    </xdr:from>
    <xdr:to>
      <xdr:col>36</xdr:col>
      <xdr:colOff>165100</xdr:colOff>
      <xdr:row>106</xdr:row>
      <xdr:rowOff>45357</xdr:rowOff>
    </xdr:to>
    <xdr:sp macro="" textlink="">
      <xdr:nvSpPr>
        <xdr:cNvPr id="379" name="楕円 378">
          <a:extLst>
            <a:ext uri="{FF2B5EF4-FFF2-40B4-BE49-F238E27FC236}">
              <a16:creationId xmlns:a16="http://schemas.microsoft.com/office/drawing/2014/main" id="{00000000-0008-0000-0F00-00007B010000}"/>
            </a:ext>
          </a:extLst>
        </xdr:cNvPr>
        <xdr:cNvSpPr/>
      </xdr:nvSpPr>
      <xdr:spPr>
        <a:xfrm>
          <a:off x="6921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156211</xdr:rowOff>
    </xdr:from>
    <xdr:to>
      <xdr:col>41</xdr:col>
      <xdr:colOff>50800</xdr:colOff>
      <xdr:row>105</xdr:row>
      <xdr:rowOff>166007</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flipV="1">
          <a:off x="6972300" y="18158461"/>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140261</xdr:rowOff>
    </xdr:from>
    <xdr:ext cx="469744" cy="259045"/>
    <xdr:sp macro="" textlink="">
      <xdr:nvSpPr>
        <xdr:cNvPr id="381" name="n_1aveValue【市民会館】&#10;一人当たり面積">
          <a:extLst>
            <a:ext uri="{FF2B5EF4-FFF2-40B4-BE49-F238E27FC236}">
              <a16:creationId xmlns:a16="http://schemas.microsoft.com/office/drawing/2014/main" id="{00000000-0008-0000-0F00-00007D010000}"/>
            </a:ext>
          </a:extLst>
        </xdr:cNvPr>
        <xdr:cNvSpPr txBox="1"/>
      </xdr:nvSpPr>
      <xdr:spPr>
        <a:xfrm>
          <a:off x="93917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169653</xdr:rowOff>
    </xdr:from>
    <xdr:ext cx="469744" cy="259045"/>
    <xdr:sp macro="" textlink="">
      <xdr:nvSpPr>
        <xdr:cNvPr id="382" name="n_2aveValue【市民会館】&#10;一人当たり面積">
          <a:extLst>
            <a:ext uri="{FF2B5EF4-FFF2-40B4-BE49-F238E27FC236}">
              <a16:creationId xmlns:a16="http://schemas.microsoft.com/office/drawing/2014/main" id="{00000000-0008-0000-0F00-00007E010000}"/>
            </a:ext>
          </a:extLst>
        </xdr:cNvPr>
        <xdr:cNvSpPr txBox="1"/>
      </xdr:nvSpPr>
      <xdr:spPr>
        <a:xfrm>
          <a:off x="85154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40657</xdr:rowOff>
    </xdr:from>
    <xdr:ext cx="469744" cy="259045"/>
    <xdr:sp macro="" textlink="">
      <xdr:nvSpPr>
        <xdr:cNvPr id="383" name="n_3aveValue【市民会館】&#10;一人当たり面積">
          <a:extLst>
            <a:ext uri="{FF2B5EF4-FFF2-40B4-BE49-F238E27FC236}">
              <a16:creationId xmlns:a16="http://schemas.microsoft.com/office/drawing/2014/main" id="{00000000-0008-0000-0F00-00007F010000}"/>
            </a:ext>
          </a:extLst>
        </xdr:cNvPr>
        <xdr:cNvSpPr txBox="1"/>
      </xdr:nvSpPr>
      <xdr:spPr>
        <a:xfrm>
          <a:off x="7626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384" name="n_4aveValue【市民会館】&#10;一人当たり面積">
          <a:extLst>
            <a:ext uri="{FF2B5EF4-FFF2-40B4-BE49-F238E27FC236}">
              <a16:creationId xmlns:a16="http://schemas.microsoft.com/office/drawing/2014/main" id="{00000000-0008-0000-0F00-000080010000}"/>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10358</xdr:rowOff>
    </xdr:from>
    <xdr:ext cx="469744" cy="259045"/>
    <xdr:sp macro="" textlink="">
      <xdr:nvSpPr>
        <xdr:cNvPr id="385" name="n_1mainValue【市民会館】&#10;一人当たり面積">
          <a:extLst>
            <a:ext uri="{FF2B5EF4-FFF2-40B4-BE49-F238E27FC236}">
              <a16:creationId xmlns:a16="http://schemas.microsoft.com/office/drawing/2014/main" id="{00000000-0008-0000-0F00-000081010000}"/>
            </a:ext>
          </a:extLst>
        </xdr:cNvPr>
        <xdr:cNvSpPr txBox="1"/>
      </xdr:nvSpPr>
      <xdr:spPr>
        <a:xfrm>
          <a:off x="9391727" y="1818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20156</xdr:rowOff>
    </xdr:from>
    <xdr:ext cx="469744" cy="259045"/>
    <xdr:sp macro="" textlink="">
      <xdr:nvSpPr>
        <xdr:cNvPr id="386" name="n_2mainValue【市民会館】&#10;一人当たり面積">
          <a:extLst>
            <a:ext uri="{FF2B5EF4-FFF2-40B4-BE49-F238E27FC236}">
              <a16:creationId xmlns:a16="http://schemas.microsoft.com/office/drawing/2014/main" id="{00000000-0008-0000-0F00-000082010000}"/>
            </a:ext>
          </a:extLst>
        </xdr:cNvPr>
        <xdr:cNvSpPr txBox="1"/>
      </xdr:nvSpPr>
      <xdr:spPr>
        <a:xfrm>
          <a:off x="8515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26688</xdr:rowOff>
    </xdr:from>
    <xdr:ext cx="469744" cy="259045"/>
    <xdr:sp macro="" textlink="">
      <xdr:nvSpPr>
        <xdr:cNvPr id="387" name="n_3mainValue【市民会館】&#10;一人当たり面積">
          <a:extLst>
            <a:ext uri="{FF2B5EF4-FFF2-40B4-BE49-F238E27FC236}">
              <a16:creationId xmlns:a16="http://schemas.microsoft.com/office/drawing/2014/main" id="{00000000-0008-0000-0F00-000083010000}"/>
            </a:ext>
          </a:extLst>
        </xdr:cNvPr>
        <xdr:cNvSpPr txBox="1"/>
      </xdr:nvSpPr>
      <xdr:spPr>
        <a:xfrm>
          <a:off x="7626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36484</xdr:rowOff>
    </xdr:from>
    <xdr:ext cx="469744" cy="259045"/>
    <xdr:sp macro="" textlink="">
      <xdr:nvSpPr>
        <xdr:cNvPr id="388" name="n_4mainValue【市民会館】&#10;一人当たり面積">
          <a:extLst>
            <a:ext uri="{FF2B5EF4-FFF2-40B4-BE49-F238E27FC236}">
              <a16:creationId xmlns:a16="http://schemas.microsoft.com/office/drawing/2014/main" id="{00000000-0008-0000-0F00-000084010000}"/>
            </a:ext>
          </a:extLst>
        </xdr:cNvPr>
        <xdr:cNvSpPr txBox="1"/>
      </xdr:nvSpPr>
      <xdr:spPr>
        <a:xfrm>
          <a:off x="673742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a:extLst>
            <a:ext uri="{FF2B5EF4-FFF2-40B4-BE49-F238E27FC236}">
              <a16:creationId xmlns:a16="http://schemas.microsoft.com/office/drawing/2014/main" id="{00000000-0008-0000-0F00-00009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12192</xdr:rowOff>
    </xdr:from>
    <xdr:to>
      <xdr:col>85</xdr:col>
      <xdr:colOff>126364</xdr:colOff>
      <xdr:row>40</xdr:row>
      <xdr:rowOff>73914</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flipV="1">
          <a:off x="16318864" y="5670042"/>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77741</xdr:rowOff>
    </xdr:from>
    <xdr:ext cx="405111" cy="259045"/>
    <xdr:sp macro="" textlink="">
      <xdr:nvSpPr>
        <xdr:cNvPr id="412" name="【一般廃棄物処理施設】&#10;有形固定資産減価償却率最小値テキスト">
          <a:extLst>
            <a:ext uri="{FF2B5EF4-FFF2-40B4-BE49-F238E27FC236}">
              <a16:creationId xmlns:a16="http://schemas.microsoft.com/office/drawing/2014/main" id="{00000000-0008-0000-0F00-00009C010000}"/>
            </a:ext>
          </a:extLst>
        </xdr:cNvPr>
        <xdr:cNvSpPr txBox="1"/>
      </xdr:nvSpPr>
      <xdr:spPr>
        <a:xfrm>
          <a:off x="16357600" y="693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73914</xdr:rowOff>
    </xdr:from>
    <xdr:to>
      <xdr:col>86</xdr:col>
      <xdr:colOff>25400</xdr:colOff>
      <xdr:row>40</xdr:row>
      <xdr:rowOff>73914</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6230600" y="6931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130319</xdr:rowOff>
    </xdr:from>
    <xdr:ext cx="405111" cy="259045"/>
    <xdr:sp macro="" textlink="">
      <xdr:nvSpPr>
        <xdr:cNvPr id="414" name="【一般廃棄物処理施設】&#10;有形固定資産減価償却率最大値テキスト">
          <a:extLst>
            <a:ext uri="{FF2B5EF4-FFF2-40B4-BE49-F238E27FC236}">
              <a16:creationId xmlns:a16="http://schemas.microsoft.com/office/drawing/2014/main" id="{00000000-0008-0000-0F00-00009E010000}"/>
            </a:ext>
          </a:extLst>
        </xdr:cNvPr>
        <xdr:cNvSpPr txBox="1"/>
      </xdr:nvSpPr>
      <xdr:spPr>
        <a:xfrm>
          <a:off x="16357600" y="544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12192</xdr:rowOff>
    </xdr:from>
    <xdr:to>
      <xdr:col>86</xdr:col>
      <xdr:colOff>25400</xdr:colOff>
      <xdr:row>33</xdr:row>
      <xdr:rowOff>12192</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6230600" y="567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124985</xdr:rowOff>
    </xdr:from>
    <xdr:ext cx="405111" cy="259045"/>
    <xdr:sp macro="" textlink="">
      <xdr:nvSpPr>
        <xdr:cNvPr id="416" name="【一般廃棄物処理施設】&#10;有形固定資産減価償却率平均値テキスト">
          <a:extLst>
            <a:ext uri="{FF2B5EF4-FFF2-40B4-BE49-F238E27FC236}">
              <a16:creationId xmlns:a16="http://schemas.microsoft.com/office/drawing/2014/main" id="{00000000-0008-0000-0F00-0000A0010000}"/>
            </a:ext>
          </a:extLst>
        </xdr:cNvPr>
        <xdr:cNvSpPr txBox="1"/>
      </xdr:nvSpPr>
      <xdr:spPr>
        <a:xfrm>
          <a:off x="16357600" y="6297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146558</xdr:rowOff>
    </xdr:from>
    <xdr:to>
      <xdr:col>85</xdr:col>
      <xdr:colOff>177800</xdr:colOff>
      <xdr:row>37</xdr:row>
      <xdr:rowOff>76708</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162687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169418</xdr:rowOff>
    </xdr:from>
    <xdr:to>
      <xdr:col>81</xdr:col>
      <xdr:colOff>101600</xdr:colOff>
      <xdr:row>37</xdr:row>
      <xdr:rowOff>99568</xdr:rowOff>
    </xdr:to>
    <xdr:sp macro="" textlink="">
      <xdr:nvSpPr>
        <xdr:cNvPr id="418" name="フローチャート: 判断 417">
          <a:extLst>
            <a:ext uri="{FF2B5EF4-FFF2-40B4-BE49-F238E27FC236}">
              <a16:creationId xmlns:a16="http://schemas.microsoft.com/office/drawing/2014/main" id="{00000000-0008-0000-0F00-0000A2010000}"/>
            </a:ext>
          </a:extLst>
        </xdr:cNvPr>
        <xdr:cNvSpPr/>
      </xdr:nvSpPr>
      <xdr:spPr>
        <a:xfrm>
          <a:off x="15430500" y="63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xdr:rowOff>
    </xdr:from>
    <xdr:to>
      <xdr:col>76</xdr:col>
      <xdr:colOff>165100</xdr:colOff>
      <xdr:row>37</xdr:row>
      <xdr:rowOff>115570</xdr:rowOff>
    </xdr:to>
    <xdr:sp macro="" textlink="">
      <xdr:nvSpPr>
        <xdr:cNvPr id="419" name="フローチャート: 判断 418">
          <a:extLst>
            <a:ext uri="{FF2B5EF4-FFF2-40B4-BE49-F238E27FC236}">
              <a16:creationId xmlns:a16="http://schemas.microsoft.com/office/drawing/2014/main" id="{00000000-0008-0000-0F00-0000A3010000}"/>
            </a:ext>
          </a:extLst>
        </xdr:cNvPr>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130556</xdr:rowOff>
    </xdr:from>
    <xdr:to>
      <xdr:col>72</xdr:col>
      <xdr:colOff>38100</xdr:colOff>
      <xdr:row>37</xdr:row>
      <xdr:rowOff>60706</xdr:rowOff>
    </xdr:to>
    <xdr:sp macro="" textlink="">
      <xdr:nvSpPr>
        <xdr:cNvPr id="420" name="フローチャート: 判断 419">
          <a:extLst>
            <a:ext uri="{FF2B5EF4-FFF2-40B4-BE49-F238E27FC236}">
              <a16:creationId xmlns:a16="http://schemas.microsoft.com/office/drawing/2014/main" id="{00000000-0008-0000-0F00-0000A4010000}"/>
            </a:ext>
          </a:extLst>
        </xdr:cNvPr>
        <xdr:cNvSpPr/>
      </xdr:nvSpPr>
      <xdr:spPr>
        <a:xfrm>
          <a:off x="13652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105410</xdr:rowOff>
    </xdr:from>
    <xdr:to>
      <xdr:col>67</xdr:col>
      <xdr:colOff>101600</xdr:colOff>
      <xdr:row>37</xdr:row>
      <xdr:rowOff>35560</xdr:rowOff>
    </xdr:to>
    <xdr:sp macro="" textlink="">
      <xdr:nvSpPr>
        <xdr:cNvPr id="421" name="フローチャート: 判断 420">
          <a:extLst>
            <a:ext uri="{FF2B5EF4-FFF2-40B4-BE49-F238E27FC236}">
              <a16:creationId xmlns:a16="http://schemas.microsoft.com/office/drawing/2014/main" id="{00000000-0008-0000-0F00-0000A5010000}"/>
            </a:ext>
          </a:extLst>
        </xdr:cNvPr>
        <xdr:cNvSpPr/>
      </xdr:nvSpPr>
      <xdr:spPr>
        <a:xfrm>
          <a:off x="12763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39116</xdr:rowOff>
    </xdr:from>
    <xdr:to>
      <xdr:col>85</xdr:col>
      <xdr:colOff>177800</xdr:colOff>
      <xdr:row>35</xdr:row>
      <xdr:rowOff>140716</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6268700" y="603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61993</xdr:rowOff>
    </xdr:from>
    <xdr:ext cx="405111" cy="259045"/>
    <xdr:sp macro="" textlink="">
      <xdr:nvSpPr>
        <xdr:cNvPr id="428" name="【一般廃棄物処理施設】&#10;有形固定資産減価償却率該当値テキスト">
          <a:extLst>
            <a:ext uri="{FF2B5EF4-FFF2-40B4-BE49-F238E27FC236}">
              <a16:creationId xmlns:a16="http://schemas.microsoft.com/office/drawing/2014/main" id="{00000000-0008-0000-0F00-0000AC010000}"/>
            </a:ext>
          </a:extLst>
        </xdr:cNvPr>
        <xdr:cNvSpPr txBox="1"/>
      </xdr:nvSpPr>
      <xdr:spPr>
        <a:xfrm>
          <a:off x="16357600" y="589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148844</xdr:rowOff>
    </xdr:from>
    <xdr:to>
      <xdr:col>81</xdr:col>
      <xdr:colOff>101600</xdr:colOff>
      <xdr:row>35</xdr:row>
      <xdr:rowOff>78994</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5430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28194</xdr:rowOff>
    </xdr:from>
    <xdr:to>
      <xdr:col>85</xdr:col>
      <xdr:colOff>127000</xdr:colOff>
      <xdr:row>35</xdr:row>
      <xdr:rowOff>89916</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5481300" y="6028944"/>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87122</xdr:rowOff>
    </xdr:from>
    <xdr:to>
      <xdr:col>76</xdr:col>
      <xdr:colOff>165100</xdr:colOff>
      <xdr:row>35</xdr:row>
      <xdr:rowOff>17272</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14541500" y="591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137922</xdr:rowOff>
    </xdr:from>
    <xdr:to>
      <xdr:col>81</xdr:col>
      <xdr:colOff>50800</xdr:colOff>
      <xdr:row>35</xdr:row>
      <xdr:rowOff>28194</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4592300" y="596722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27686</xdr:rowOff>
    </xdr:from>
    <xdr:to>
      <xdr:col>72</xdr:col>
      <xdr:colOff>38100</xdr:colOff>
      <xdr:row>34</xdr:row>
      <xdr:rowOff>129286</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3652500" y="58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78486</xdr:rowOff>
    </xdr:from>
    <xdr:to>
      <xdr:col>76</xdr:col>
      <xdr:colOff>114300</xdr:colOff>
      <xdr:row>34</xdr:row>
      <xdr:rowOff>137922</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3703300" y="590778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137414</xdr:rowOff>
    </xdr:from>
    <xdr:to>
      <xdr:col>67</xdr:col>
      <xdr:colOff>101600</xdr:colOff>
      <xdr:row>34</xdr:row>
      <xdr:rowOff>67564</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2763500" y="579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16764</xdr:rowOff>
    </xdr:from>
    <xdr:to>
      <xdr:col>71</xdr:col>
      <xdr:colOff>177800</xdr:colOff>
      <xdr:row>34</xdr:row>
      <xdr:rowOff>78486</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2814300" y="584606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90695</xdr:rowOff>
    </xdr:from>
    <xdr:ext cx="405111" cy="259045"/>
    <xdr:sp macro="" textlink="">
      <xdr:nvSpPr>
        <xdr:cNvPr id="437" name="n_1aveValue【一般廃棄物処理施設】&#10;有形固定資産減価償却率">
          <a:extLst>
            <a:ext uri="{FF2B5EF4-FFF2-40B4-BE49-F238E27FC236}">
              <a16:creationId xmlns:a16="http://schemas.microsoft.com/office/drawing/2014/main" id="{00000000-0008-0000-0F00-0000B5010000}"/>
            </a:ext>
          </a:extLst>
        </xdr:cNvPr>
        <xdr:cNvSpPr txBox="1"/>
      </xdr:nvSpPr>
      <xdr:spPr>
        <a:xfrm>
          <a:off x="15266044" y="643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106697</xdr:rowOff>
    </xdr:from>
    <xdr:ext cx="405111" cy="259045"/>
    <xdr:sp macro="" textlink="">
      <xdr:nvSpPr>
        <xdr:cNvPr id="438" name="n_2aveValue【一般廃棄物処理施設】&#10;有形固定資産減価償却率">
          <a:extLst>
            <a:ext uri="{FF2B5EF4-FFF2-40B4-BE49-F238E27FC236}">
              <a16:creationId xmlns:a16="http://schemas.microsoft.com/office/drawing/2014/main" id="{00000000-0008-0000-0F00-0000B6010000}"/>
            </a:ext>
          </a:extLst>
        </xdr:cNvPr>
        <xdr:cNvSpPr txBox="1"/>
      </xdr:nvSpPr>
      <xdr:spPr>
        <a:xfrm>
          <a:off x="14389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51833</xdr:rowOff>
    </xdr:from>
    <xdr:ext cx="405111" cy="259045"/>
    <xdr:sp macro="" textlink="">
      <xdr:nvSpPr>
        <xdr:cNvPr id="439" name="n_3aveValue【一般廃棄物処理施設】&#10;有形固定資産減価償却率">
          <a:extLst>
            <a:ext uri="{FF2B5EF4-FFF2-40B4-BE49-F238E27FC236}">
              <a16:creationId xmlns:a16="http://schemas.microsoft.com/office/drawing/2014/main" id="{00000000-0008-0000-0F00-0000B7010000}"/>
            </a:ext>
          </a:extLst>
        </xdr:cNvPr>
        <xdr:cNvSpPr txBox="1"/>
      </xdr:nvSpPr>
      <xdr:spPr>
        <a:xfrm>
          <a:off x="13500744"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26687</xdr:rowOff>
    </xdr:from>
    <xdr:ext cx="405111" cy="259045"/>
    <xdr:sp macro="" textlink="">
      <xdr:nvSpPr>
        <xdr:cNvPr id="440" name="n_4aveValue【一般廃棄物処理施設】&#10;有形固定資産減価償却率">
          <a:extLst>
            <a:ext uri="{FF2B5EF4-FFF2-40B4-BE49-F238E27FC236}">
              <a16:creationId xmlns:a16="http://schemas.microsoft.com/office/drawing/2014/main" id="{00000000-0008-0000-0F00-0000B8010000}"/>
            </a:ext>
          </a:extLst>
        </xdr:cNvPr>
        <xdr:cNvSpPr txBox="1"/>
      </xdr:nvSpPr>
      <xdr:spPr>
        <a:xfrm>
          <a:off x="12611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95521</xdr:rowOff>
    </xdr:from>
    <xdr:ext cx="405111" cy="259045"/>
    <xdr:sp macro="" textlink="">
      <xdr:nvSpPr>
        <xdr:cNvPr id="441" name="n_1mainValue【一般廃棄物処理施設】&#10;有形固定資産減価償却率">
          <a:extLst>
            <a:ext uri="{FF2B5EF4-FFF2-40B4-BE49-F238E27FC236}">
              <a16:creationId xmlns:a16="http://schemas.microsoft.com/office/drawing/2014/main" id="{00000000-0008-0000-0F00-0000B9010000}"/>
            </a:ext>
          </a:extLst>
        </xdr:cNvPr>
        <xdr:cNvSpPr txBox="1"/>
      </xdr:nvSpPr>
      <xdr:spPr>
        <a:xfrm>
          <a:off x="15266044" y="57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33799</xdr:rowOff>
    </xdr:from>
    <xdr:ext cx="405111" cy="259045"/>
    <xdr:sp macro="" textlink="">
      <xdr:nvSpPr>
        <xdr:cNvPr id="442" name="n_2mainValue【一般廃棄物処理施設】&#10;有形固定資産減価償却率">
          <a:extLst>
            <a:ext uri="{FF2B5EF4-FFF2-40B4-BE49-F238E27FC236}">
              <a16:creationId xmlns:a16="http://schemas.microsoft.com/office/drawing/2014/main" id="{00000000-0008-0000-0F00-0000BA010000}"/>
            </a:ext>
          </a:extLst>
        </xdr:cNvPr>
        <xdr:cNvSpPr txBox="1"/>
      </xdr:nvSpPr>
      <xdr:spPr>
        <a:xfrm>
          <a:off x="14389744" y="5691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145813</xdr:rowOff>
    </xdr:from>
    <xdr:ext cx="405111" cy="259045"/>
    <xdr:sp macro="" textlink="">
      <xdr:nvSpPr>
        <xdr:cNvPr id="443" name="n_3mainValue【一般廃棄物処理施設】&#10;有形固定資産減価償却率">
          <a:extLst>
            <a:ext uri="{FF2B5EF4-FFF2-40B4-BE49-F238E27FC236}">
              <a16:creationId xmlns:a16="http://schemas.microsoft.com/office/drawing/2014/main" id="{00000000-0008-0000-0F00-0000BB010000}"/>
            </a:ext>
          </a:extLst>
        </xdr:cNvPr>
        <xdr:cNvSpPr txBox="1"/>
      </xdr:nvSpPr>
      <xdr:spPr>
        <a:xfrm>
          <a:off x="13500744" y="563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84091</xdr:rowOff>
    </xdr:from>
    <xdr:ext cx="405111" cy="259045"/>
    <xdr:sp macro="" textlink="">
      <xdr:nvSpPr>
        <xdr:cNvPr id="444" name="n_4mainValue【一般廃棄物処理施設】&#10;有形固定資産減価償却率">
          <a:extLst>
            <a:ext uri="{FF2B5EF4-FFF2-40B4-BE49-F238E27FC236}">
              <a16:creationId xmlns:a16="http://schemas.microsoft.com/office/drawing/2014/main" id="{00000000-0008-0000-0F00-0000BC010000}"/>
            </a:ext>
          </a:extLst>
        </xdr:cNvPr>
        <xdr:cNvSpPr txBox="1"/>
      </xdr:nvSpPr>
      <xdr:spPr>
        <a:xfrm>
          <a:off x="12611744" y="55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一般廃棄物処理施設】&#10;一人当たり有形固定資産（償却資産）額グラフ枠">
          <a:extLst>
            <a:ext uri="{FF2B5EF4-FFF2-40B4-BE49-F238E27FC236}">
              <a16:creationId xmlns:a16="http://schemas.microsoft.com/office/drawing/2014/main" id="{00000000-0008-0000-0F00-0000D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86563</xdr:rowOff>
    </xdr:from>
    <xdr:to>
      <xdr:col>116</xdr:col>
      <xdr:colOff>62864</xdr:colOff>
      <xdr:row>41</xdr:row>
      <xdr:rowOff>107381</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flipV="1">
          <a:off x="22160864" y="5744413"/>
          <a:ext cx="0" cy="1392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111208</xdr:rowOff>
    </xdr:from>
    <xdr:ext cx="534377" cy="259045"/>
    <xdr:sp macro="" textlink="">
      <xdr:nvSpPr>
        <xdr:cNvPr id="467" name="【一般廃棄物処理施設】&#10;一人当たり有形固定資産（償却資産）額最小値テキスト">
          <a:extLst>
            <a:ext uri="{FF2B5EF4-FFF2-40B4-BE49-F238E27FC236}">
              <a16:creationId xmlns:a16="http://schemas.microsoft.com/office/drawing/2014/main" id="{00000000-0008-0000-0F00-0000D3010000}"/>
            </a:ext>
          </a:extLst>
        </xdr:cNvPr>
        <xdr:cNvSpPr txBox="1"/>
      </xdr:nvSpPr>
      <xdr:spPr>
        <a:xfrm>
          <a:off x="22199600" y="714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107381</xdr:rowOff>
    </xdr:from>
    <xdr:to>
      <xdr:col>116</xdr:col>
      <xdr:colOff>152400</xdr:colOff>
      <xdr:row>41</xdr:row>
      <xdr:rowOff>107381</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22072600" y="713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33240</xdr:rowOff>
    </xdr:from>
    <xdr:ext cx="599010" cy="259045"/>
    <xdr:sp macro="" textlink="">
      <xdr:nvSpPr>
        <xdr:cNvPr id="469" name="【一般廃棄物処理施設】&#10;一人当たり有形固定資産（償却資産）額最大値テキスト">
          <a:extLst>
            <a:ext uri="{FF2B5EF4-FFF2-40B4-BE49-F238E27FC236}">
              <a16:creationId xmlns:a16="http://schemas.microsoft.com/office/drawing/2014/main" id="{00000000-0008-0000-0F00-0000D5010000}"/>
            </a:ext>
          </a:extLst>
        </xdr:cNvPr>
        <xdr:cNvSpPr txBox="1"/>
      </xdr:nvSpPr>
      <xdr:spPr>
        <a:xfrm>
          <a:off x="22199600" y="551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86563</xdr:rowOff>
    </xdr:from>
    <xdr:to>
      <xdr:col>116</xdr:col>
      <xdr:colOff>152400</xdr:colOff>
      <xdr:row>33</xdr:row>
      <xdr:rowOff>86563</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22072600" y="5744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43250</xdr:rowOff>
    </xdr:from>
    <xdr:ext cx="599010" cy="259045"/>
    <xdr:sp macro="" textlink="">
      <xdr:nvSpPr>
        <xdr:cNvPr id="471" name="【一般廃棄物処理施設】&#10;一人当たり有形固定資産（償却資産）額平均値テキスト">
          <a:extLst>
            <a:ext uri="{FF2B5EF4-FFF2-40B4-BE49-F238E27FC236}">
              <a16:creationId xmlns:a16="http://schemas.microsoft.com/office/drawing/2014/main" id="{00000000-0008-0000-0F00-0000D7010000}"/>
            </a:ext>
          </a:extLst>
        </xdr:cNvPr>
        <xdr:cNvSpPr txBox="1"/>
      </xdr:nvSpPr>
      <xdr:spPr>
        <a:xfrm>
          <a:off x="22199600" y="6558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20373</xdr:rowOff>
    </xdr:from>
    <xdr:to>
      <xdr:col>116</xdr:col>
      <xdr:colOff>114300</xdr:colOff>
      <xdr:row>39</xdr:row>
      <xdr:rowOff>121973</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22110700" y="670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57465</xdr:rowOff>
    </xdr:from>
    <xdr:to>
      <xdr:col>112</xdr:col>
      <xdr:colOff>38100</xdr:colOff>
      <xdr:row>39</xdr:row>
      <xdr:rowOff>159065</xdr:rowOff>
    </xdr:to>
    <xdr:sp macro="" textlink="">
      <xdr:nvSpPr>
        <xdr:cNvPr id="473" name="フローチャート: 判断 472">
          <a:extLst>
            <a:ext uri="{FF2B5EF4-FFF2-40B4-BE49-F238E27FC236}">
              <a16:creationId xmlns:a16="http://schemas.microsoft.com/office/drawing/2014/main" id="{00000000-0008-0000-0F00-0000D9010000}"/>
            </a:ext>
          </a:extLst>
        </xdr:cNvPr>
        <xdr:cNvSpPr/>
      </xdr:nvSpPr>
      <xdr:spPr>
        <a:xfrm>
          <a:off x="21272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108316</xdr:rowOff>
    </xdr:from>
    <xdr:to>
      <xdr:col>107</xdr:col>
      <xdr:colOff>101600</xdr:colOff>
      <xdr:row>40</xdr:row>
      <xdr:rowOff>38466</xdr:rowOff>
    </xdr:to>
    <xdr:sp macro="" textlink="">
      <xdr:nvSpPr>
        <xdr:cNvPr id="474" name="フローチャート: 判断 473">
          <a:extLst>
            <a:ext uri="{FF2B5EF4-FFF2-40B4-BE49-F238E27FC236}">
              <a16:creationId xmlns:a16="http://schemas.microsoft.com/office/drawing/2014/main" id="{00000000-0008-0000-0F00-0000DA010000}"/>
            </a:ext>
          </a:extLst>
        </xdr:cNvPr>
        <xdr:cNvSpPr/>
      </xdr:nvSpPr>
      <xdr:spPr>
        <a:xfrm>
          <a:off x="20383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8858</xdr:rowOff>
    </xdr:from>
    <xdr:to>
      <xdr:col>102</xdr:col>
      <xdr:colOff>165100</xdr:colOff>
      <xdr:row>40</xdr:row>
      <xdr:rowOff>110458</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19494500" y="686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567</xdr:rowOff>
    </xdr:from>
    <xdr:to>
      <xdr:col>98</xdr:col>
      <xdr:colOff>38100</xdr:colOff>
      <xdr:row>40</xdr:row>
      <xdr:rowOff>102167</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18605500" y="685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107769</xdr:rowOff>
    </xdr:from>
    <xdr:to>
      <xdr:col>116</xdr:col>
      <xdr:colOff>114300</xdr:colOff>
      <xdr:row>40</xdr:row>
      <xdr:rowOff>37919</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22110700" y="679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86196</xdr:rowOff>
    </xdr:from>
    <xdr:ext cx="599010" cy="259045"/>
    <xdr:sp macro="" textlink="">
      <xdr:nvSpPr>
        <xdr:cNvPr id="483" name="【一般廃棄物処理施設】&#10;一人当たり有形固定資産（償却資産）額該当値テキスト">
          <a:extLst>
            <a:ext uri="{FF2B5EF4-FFF2-40B4-BE49-F238E27FC236}">
              <a16:creationId xmlns:a16="http://schemas.microsoft.com/office/drawing/2014/main" id="{00000000-0008-0000-0F00-0000E3010000}"/>
            </a:ext>
          </a:extLst>
        </xdr:cNvPr>
        <xdr:cNvSpPr txBox="1"/>
      </xdr:nvSpPr>
      <xdr:spPr>
        <a:xfrm>
          <a:off x="22199600" y="6772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130897</xdr:rowOff>
    </xdr:from>
    <xdr:to>
      <xdr:col>112</xdr:col>
      <xdr:colOff>38100</xdr:colOff>
      <xdr:row>40</xdr:row>
      <xdr:rowOff>61047</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21272500" y="68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158569</xdr:rowOff>
    </xdr:from>
    <xdr:to>
      <xdr:col>116</xdr:col>
      <xdr:colOff>63500</xdr:colOff>
      <xdr:row>40</xdr:row>
      <xdr:rowOff>10247</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21323300" y="6845119"/>
          <a:ext cx="838200" cy="2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154262</xdr:rowOff>
    </xdr:from>
    <xdr:to>
      <xdr:col>107</xdr:col>
      <xdr:colOff>101600</xdr:colOff>
      <xdr:row>40</xdr:row>
      <xdr:rowOff>84412</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20383500" y="684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10247</xdr:rowOff>
    </xdr:from>
    <xdr:to>
      <xdr:col>111</xdr:col>
      <xdr:colOff>177800</xdr:colOff>
      <xdr:row>40</xdr:row>
      <xdr:rowOff>33612</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flipV="1">
          <a:off x="20434300" y="6868247"/>
          <a:ext cx="889000" cy="2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157526</xdr:rowOff>
    </xdr:from>
    <xdr:to>
      <xdr:col>102</xdr:col>
      <xdr:colOff>165100</xdr:colOff>
      <xdr:row>40</xdr:row>
      <xdr:rowOff>87676</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19494500" y="684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33612</xdr:rowOff>
    </xdr:from>
    <xdr:to>
      <xdr:col>107</xdr:col>
      <xdr:colOff>50800</xdr:colOff>
      <xdr:row>40</xdr:row>
      <xdr:rowOff>36876</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flipV="1">
          <a:off x="19545300" y="6891612"/>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168702</xdr:rowOff>
    </xdr:from>
    <xdr:to>
      <xdr:col>98</xdr:col>
      <xdr:colOff>38100</xdr:colOff>
      <xdr:row>40</xdr:row>
      <xdr:rowOff>98852</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18605500" y="685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36876</xdr:rowOff>
    </xdr:from>
    <xdr:to>
      <xdr:col>102</xdr:col>
      <xdr:colOff>114300</xdr:colOff>
      <xdr:row>40</xdr:row>
      <xdr:rowOff>48052</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18656300" y="6894876"/>
          <a:ext cx="88900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4142</xdr:rowOff>
    </xdr:from>
    <xdr:ext cx="599010" cy="259045"/>
    <xdr:sp macro="" textlink="">
      <xdr:nvSpPr>
        <xdr:cNvPr id="492" name="n_1aveValue【一般廃棄物処理施設】&#10;一人当たり有形固定資産（償却資産）額">
          <a:extLst>
            <a:ext uri="{FF2B5EF4-FFF2-40B4-BE49-F238E27FC236}">
              <a16:creationId xmlns:a16="http://schemas.microsoft.com/office/drawing/2014/main" id="{00000000-0008-0000-0F00-0000EC010000}"/>
            </a:ext>
          </a:extLst>
        </xdr:cNvPr>
        <xdr:cNvSpPr txBox="1"/>
      </xdr:nvSpPr>
      <xdr:spPr>
        <a:xfrm>
          <a:off x="210110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54993</xdr:rowOff>
    </xdr:from>
    <xdr:ext cx="599010" cy="259045"/>
    <xdr:sp macro="" textlink="">
      <xdr:nvSpPr>
        <xdr:cNvPr id="493" name="n_2aveValue【一般廃棄物処理施設】&#10;一人当たり有形固定資産（償却資産）額">
          <a:extLst>
            <a:ext uri="{FF2B5EF4-FFF2-40B4-BE49-F238E27FC236}">
              <a16:creationId xmlns:a16="http://schemas.microsoft.com/office/drawing/2014/main" id="{00000000-0008-0000-0F00-0000ED010000}"/>
            </a:ext>
          </a:extLst>
        </xdr:cNvPr>
        <xdr:cNvSpPr txBox="1"/>
      </xdr:nvSpPr>
      <xdr:spPr>
        <a:xfrm>
          <a:off x="20134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101585</xdr:rowOff>
    </xdr:from>
    <xdr:ext cx="599010" cy="259045"/>
    <xdr:sp macro="" textlink="">
      <xdr:nvSpPr>
        <xdr:cNvPr id="494" name="n_3aveValue【一般廃棄物処理施設】&#10;一人当たり有形固定資産（償却資産）額">
          <a:extLst>
            <a:ext uri="{FF2B5EF4-FFF2-40B4-BE49-F238E27FC236}">
              <a16:creationId xmlns:a16="http://schemas.microsoft.com/office/drawing/2014/main" id="{00000000-0008-0000-0F00-0000EE010000}"/>
            </a:ext>
          </a:extLst>
        </xdr:cNvPr>
        <xdr:cNvSpPr txBox="1"/>
      </xdr:nvSpPr>
      <xdr:spPr>
        <a:xfrm>
          <a:off x="19245795" y="695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93294</xdr:rowOff>
    </xdr:from>
    <xdr:ext cx="599010" cy="259045"/>
    <xdr:sp macro="" textlink="">
      <xdr:nvSpPr>
        <xdr:cNvPr id="495" name="n_4aveValue【一般廃棄物処理施設】&#10;一人当たり有形固定資産（償却資産）額">
          <a:extLst>
            <a:ext uri="{FF2B5EF4-FFF2-40B4-BE49-F238E27FC236}">
              <a16:creationId xmlns:a16="http://schemas.microsoft.com/office/drawing/2014/main" id="{00000000-0008-0000-0F00-0000EF010000}"/>
            </a:ext>
          </a:extLst>
        </xdr:cNvPr>
        <xdr:cNvSpPr txBox="1"/>
      </xdr:nvSpPr>
      <xdr:spPr>
        <a:xfrm>
          <a:off x="18356795" y="695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52174</xdr:rowOff>
    </xdr:from>
    <xdr:ext cx="599010" cy="259045"/>
    <xdr:sp macro="" textlink="">
      <xdr:nvSpPr>
        <xdr:cNvPr id="496" name="n_1mainValue【一般廃棄物処理施設】&#10;一人当たり有形固定資産（償却資産）額">
          <a:extLst>
            <a:ext uri="{FF2B5EF4-FFF2-40B4-BE49-F238E27FC236}">
              <a16:creationId xmlns:a16="http://schemas.microsoft.com/office/drawing/2014/main" id="{00000000-0008-0000-0F00-0000F0010000}"/>
            </a:ext>
          </a:extLst>
        </xdr:cNvPr>
        <xdr:cNvSpPr txBox="1"/>
      </xdr:nvSpPr>
      <xdr:spPr>
        <a:xfrm>
          <a:off x="21011095" y="6910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75539</xdr:rowOff>
    </xdr:from>
    <xdr:ext cx="599010" cy="259045"/>
    <xdr:sp macro="" textlink="">
      <xdr:nvSpPr>
        <xdr:cNvPr id="497" name="n_2mainValue【一般廃棄物処理施設】&#10;一人当たり有形固定資産（償却資産）額">
          <a:extLst>
            <a:ext uri="{FF2B5EF4-FFF2-40B4-BE49-F238E27FC236}">
              <a16:creationId xmlns:a16="http://schemas.microsoft.com/office/drawing/2014/main" id="{00000000-0008-0000-0F00-0000F1010000}"/>
            </a:ext>
          </a:extLst>
        </xdr:cNvPr>
        <xdr:cNvSpPr txBox="1"/>
      </xdr:nvSpPr>
      <xdr:spPr>
        <a:xfrm>
          <a:off x="20134795" y="693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104203</xdr:rowOff>
    </xdr:from>
    <xdr:ext cx="599010" cy="259045"/>
    <xdr:sp macro="" textlink="">
      <xdr:nvSpPr>
        <xdr:cNvPr id="498" name="n_3mainValue【一般廃棄物処理施設】&#10;一人当たり有形固定資産（償却資産）額">
          <a:extLst>
            <a:ext uri="{FF2B5EF4-FFF2-40B4-BE49-F238E27FC236}">
              <a16:creationId xmlns:a16="http://schemas.microsoft.com/office/drawing/2014/main" id="{00000000-0008-0000-0F00-0000F2010000}"/>
            </a:ext>
          </a:extLst>
        </xdr:cNvPr>
        <xdr:cNvSpPr txBox="1"/>
      </xdr:nvSpPr>
      <xdr:spPr>
        <a:xfrm>
          <a:off x="19245795" y="661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115379</xdr:rowOff>
    </xdr:from>
    <xdr:ext cx="599010" cy="259045"/>
    <xdr:sp macro="" textlink="">
      <xdr:nvSpPr>
        <xdr:cNvPr id="499" name="n_4mainValue【一般廃棄物処理施設】&#10;一人当たり有形固定資産（償却資産）額">
          <a:extLst>
            <a:ext uri="{FF2B5EF4-FFF2-40B4-BE49-F238E27FC236}">
              <a16:creationId xmlns:a16="http://schemas.microsoft.com/office/drawing/2014/main" id="{00000000-0008-0000-0F00-0000F3010000}"/>
            </a:ext>
          </a:extLst>
        </xdr:cNvPr>
        <xdr:cNvSpPr txBox="1"/>
      </xdr:nvSpPr>
      <xdr:spPr>
        <a:xfrm>
          <a:off x="18356795" y="6630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保健センター・保健所】&#10;有形固定資産減価償却率グラフ枠">
          <a:extLst>
            <a:ext uri="{FF2B5EF4-FFF2-40B4-BE49-F238E27FC236}">
              <a16:creationId xmlns:a16="http://schemas.microsoft.com/office/drawing/2014/main" id="{00000000-0008-0000-0F00-00000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45720</xdr:rowOff>
    </xdr:from>
    <xdr:to>
      <xdr:col>85</xdr:col>
      <xdr:colOff>126364</xdr:colOff>
      <xdr:row>63</xdr:row>
      <xdr:rowOff>169164</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flipV="1">
          <a:off x="16318864" y="9646920"/>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1541</xdr:rowOff>
    </xdr:from>
    <xdr:ext cx="405111" cy="259045"/>
    <xdr:sp macro="" textlink="">
      <xdr:nvSpPr>
        <xdr:cNvPr id="523" name="【保健センター・保健所】&#10;有形固定資産減価償却率最小値テキスト">
          <a:extLst>
            <a:ext uri="{FF2B5EF4-FFF2-40B4-BE49-F238E27FC236}">
              <a16:creationId xmlns:a16="http://schemas.microsoft.com/office/drawing/2014/main" id="{00000000-0008-0000-0F00-00000B020000}"/>
            </a:ext>
          </a:extLst>
        </xdr:cNvPr>
        <xdr:cNvSpPr txBox="1"/>
      </xdr:nvSpPr>
      <xdr:spPr>
        <a:xfrm>
          <a:off x="16357600" y="1097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169164</xdr:rowOff>
    </xdr:from>
    <xdr:to>
      <xdr:col>86</xdr:col>
      <xdr:colOff>25400</xdr:colOff>
      <xdr:row>63</xdr:row>
      <xdr:rowOff>169164</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6230600" y="1097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163847</xdr:rowOff>
    </xdr:from>
    <xdr:ext cx="405111" cy="259045"/>
    <xdr:sp macro="" textlink="">
      <xdr:nvSpPr>
        <xdr:cNvPr id="525" name="【保健センター・保健所】&#10;有形固定資産減価償却率最大値テキスト">
          <a:extLst>
            <a:ext uri="{FF2B5EF4-FFF2-40B4-BE49-F238E27FC236}">
              <a16:creationId xmlns:a16="http://schemas.microsoft.com/office/drawing/2014/main" id="{00000000-0008-0000-0F00-00000D020000}"/>
            </a:ext>
          </a:extLst>
        </xdr:cNvPr>
        <xdr:cNvSpPr txBox="1"/>
      </xdr:nvSpPr>
      <xdr:spPr>
        <a:xfrm>
          <a:off x="163576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45720</xdr:rowOff>
    </xdr:from>
    <xdr:to>
      <xdr:col>86</xdr:col>
      <xdr:colOff>25400</xdr:colOff>
      <xdr:row>56</xdr:row>
      <xdr:rowOff>45720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143527</xdr:rowOff>
    </xdr:from>
    <xdr:ext cx="405111" cy="259045"/>
    <xdr:sp macro="" textlink="">
      <xdr:nvSpPr>
        <xdr:cNvPr id="527" name="【保健センター・保健所】&#10;有形固定資産減価償却率平均値テキスト">
          <a:extLst>
            <a:ext uri="{FF2B5EF4-FFF2-40B4-BE49-F238E27FC236}">
              <a16:creationId xmlns:a16="http://schemas.microsoft.com/office/drawing/2014/main" id="{00000000-0008-0000-0F00-00000F020000}"/>
            </a:ext>
          </a:extLst>
        </xdr:cNvPr>
        <xdr:cNvSpPr txBox="1"/>
      </xdr:nvSpPr>
      <xdr:spPr>
        <a:xfrm>
          <a:off x="16357600" y="9744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120650</xdr:rowOff>
    </xdr:from>
    <xdr:to>
      <xdr:col>85</xdr:col>
      <xdr:colOff>177800</xdr:colOff>
      <xdr:row>58</xdr:row>
      <xdr:rowOff>50800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62687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49784</xdr:rowOff>
    </xdr:from>
    <xdr:to>
      <xdr:col>81</xdr:col>
      <xdr:colOff>101600</xdr:colOff>
      <xdr:row>57</xdr:row>
      <xdr:rowOff>151384</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5430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68072</xdr:rowOff>
    </xdr:from>
    <xdr:to>
      <xdr:col>72</xdr:col>
      <xdr:colOff>38100</xdr:colOff>
      <xdr:row>58</xdr:row>
      <xdr:rowOff>169672</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3652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20066</xdr:rowOff>
    </xdr:from>
    <xdr:to>
      <xdr:col>67</xdr:col>
      <xdr:colOff>101600</xdr:colOff>
      <xdr:row>58</xdr:row>
      <xdr:rowOff>121666</xdr:rowOff>
    </xdr:to>
    <xdr:sp macro="" textlink="">
      <xdr:nvSpPr>
        <xdr:cNvPr id="532" name="フローチャート: 判断 531">
          <a:extLst>
            <a:ext uri="{FF2B5EF4-FFF2-40B4-BE49-F238E27FC236}">
              <a16:creationId xmlns:a16="http://schemas.microsoft.com/office/drawing/2014/main" id="{00000000-0008-0000-0F00-000014020000}"/>
            </a:ext>
          </a:extLst>
        </xdr:cNvPr>
        <xdr:cNvSpPr/>
      </xdr:nvSpPr>
      <xdr:spPr>
        <a:xfrm>
          <a:off x="12763500" y="99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61214</xdr:rowOff>
    </xdr:from>
    <xdr:to>
      <xdr:col>85</xdr:col>
      <xdr:colOff>177800</xdr:colOff>
      <xdr:row>61</xdr:row>
      <xdr:rowOff>162814</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62687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39641</xdr:rowOff>
    </xdr:from>
    <xdr:ext cx="405111" cy="259045"/>
    <xdr:sp macro="" textlink="">
      <xdr:nvSpPr>
        <xdr:cNvPr id="539" name="【保健センター・保健所】&#10;有形固定資産減価償却率該当値テキスト">
          <a:extLst>
            <a:ext uri="{FF2B5EF4-FFF2-40B4-BE49-F238E27FC236}">
              <a16:creationId xmlns:a16="http://schemas.microsoft.com/office/drawing/2014/main" id="{00000000-0008-0000-0F00-00001B020000}"/>
            </a:ext>
          </a:extLst>
        </xdr:cNvPr>
        <xdr:cNvSpPr txBox="1"/>
      </xdr:nvSpPr>
      <xdr:spPr>
        <a:xfrm>
          <a:off x="16357600" y="1049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138938</xdr:rowOff>
    </xdr:from>
    <xdr:to>
      <xdr:col>81</xdr:col>
      <xdr:colOff>101600</xdr:colOff>
      <xdr:row>62</xdr:row>
      <xdr:rowOff>69088</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5430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112014</xdr:rowOff>
    </xdr:from>
    <xdr:to>
      <xdr:col>85</xdr:col>
      <xdr:colOff>127000</xdr:colOff>
      <xdr:row>62</xdr:row>
      <xdr:rowOff>18288</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5481300" y="1057046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72644</xdr:rowOff>
    </xdr:from>
    <xdr:to>
      <xdr:col>76</xdr:col>
      <xdr:colOff>165100</xdr:colOff>
      <xdr:row>62</xdr:row>
      <xdr:rowOff>2794</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45415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123444</xdr:rowOff>
    </xdr:from>
    <xdr:to>
      <xdr:col>81</xdr:col>
      <xdr:colOff>50800</xdr:colOff>
      <xdr:row>62</xdr:row>
      <xdr:rowOff>18288</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4592300" y="10581894"/>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1778</xdr:rowOff>
    </xdr:from>
    <xdr:to>
      <xdr:col>72</xdr:col>
      <xdr:colOff>38100</xdr:colOff>
      <xdr:row>61</xdr:row>
      <xdr:rowOff>103378</xdr:rowOff>
    </xdr:to>
    <xdr:sp macro="" textlink="">
      <xdr:nvSpPr>
        <xdr:cNvPr id="544" name="楕円 543">
          <a:extLst>
            <a:ext uri="{FF2B5EF4-FFF2-40B4-BE49-F238E27FC236}">
              <a16:creationId xmlns:a16="http://schemas.microsoft.com/office/drawing/2014/main" id="{00000000-0008-0000-0F00-000020020000}"/>
            </a:ext>
          </a:extLst>
        </xdr:cNvPr>
        <xdr:cNvSpPr/>
      </xdr:nvSpPr>
      <xdr:spPr>
        <a:xfrm>
          <a:off x="13652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52578</xdr:rowOff>
    </xdr:from>
    <xdr:to>
      <xdr:col>76</xdr:col>
      <xdr:colOff>114300</xdr:colOff>
      <xdr:row>61</xdr:row>
      <xdr:rowOff>123444</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3703300" y="1051102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100076</xdr:rowOff>
    </xdr:from>
    <xdr:to>
      <xdr:col>67</xdr:col>
      <xdr:colOff>101600</xdr:colOff>
      <xdr:row>61</xdr:row>
      <xdr:rowOff>30226</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2763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150876</xdr:rowOff>
    </xdr:from>
    <xdr:to>
      <xdr:col>71</xdr:col>
      <xdr:colOff>177800</xdr:colOff>
      <xdr:row>61</xdr:row>
      <xdr:rowOff>52578</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a:off x="12814300" y="104378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55</xdr:row>
      <xdr:rowOff>167911</xdr:rowOff>
    </xdr:from>
    <xdr:ext cx="405111" cy="259045"/>
    <xdr:sp macro="" textlink="">
      <xdr:nvSpPr>
        <xdr:cNvPr id="548" name="n_1aveValue【保健センター・保健所】&#10;有形固定資産減価償却率">
          <a:extLst>
            <a:ext uri="{FF2B5EF4-FFF2-40B4-BE49-F238E27FC236}">
              <a16:creationId xmlns:a16="http://schemas.microsoft.com/office/drawing/2014/main" id="{00000000-0008-0000-0F00-000024020000}"/>
            </a:ext>
          </a:extLst>
        </xdr:cNvPr>
        <xdr:cNvSpPr txBox="1"/>
      </xdr:nvSpPr>
      <xdr:spPr>
        <a:xfrm>
          <a:off x="152660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49" name="n_2aveValue【保健センター・保健所】&#10;有形固定資産減価償却率">
          <a:extLst>
            <a:ext uri="{FF2B5EF4-FFF2-40B4-BE49-F238E27FC236}">
              <a16:creationId xmlns:a16="http://schemas.microsoft.com/office/drawing/2014/main" id="{00000000-0008-0000-0F00-000025020000}"/>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14749</xdr:rowOff>
    </xdr:from>
    <xdr:ext cx="405111" cy="259045"/>
    <xdr:sp macro="" textlink="">
      <xdr:nvSpPr>
        <xdr:cNvPr id="550" name="n_3aveValue【保健センター・保健所】&#10;有形固定資産減価償却率">
          <a:extLst>
            <a:ext uri="{FF2B5EF4-FFF2-40B4-BE49-F238E27FC236}">
              <a16:creationId xmlns:a16="http://schemas.microsoft.com/office/drawing/2014/main" id="{00000000-0008-0000-0F00-000026020000}"/>
            </a:ext>
          </a:extLst>
        </xdr:cNvPr>
        <xdr:cNvSpPr txBox="1"/>
      </xdr:nvSpPr>
      <xdr:spPr>
        <a:xfrm>
          <a:off x="13500744" y="978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138193</xdr:rowOff>
    </xdr:from>
    <xdr:ext cx="405111" cy="259045"/>
    <xdr:sp macro="" textlink="">
      <xdr:nvSpPr>
        <xdr:cNvPr id="551" name="n_4aveValue【保健センター・保健所】&#10;有形固定資産減価償却率">
          <a:extLst>
            <a:ext uri="{FF2B5EF4-FFF2-40B4-BE49-F238E27FC236}">
              <a16:creationId xmlns:a16="http://schemas.microsoft.com/office/drawing/2014/main" id="{00000000-0008-0000-0F00-000027020000}"/>
            </a:ext>
          </a:extLst>
        </xdr:cNvPr>
        <xdr:cNvSpPr txBox="1"/>
      </xdr:nvSpPr>
      <xdr:spPr>
        <a:xfrm>
          <a:off x="12611744" y="973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60215</xdr:rowOff>
    </xdr:from>
    <xdr:ext cx="405111" cy="259045"/>
    <xdr:sp macro="" textlink="">
      <xdr:nvSpPr>
        <xdr:cNvPr id="552" name="n_1mainValue【保健センター・保健所】&#10;有形固定資産減価償却率">
          <a:extLst>
            <a:ext uri="{FF2B5EF4-FFF2-40B4-BE49-F238E27FC236}">
              <a16:creationId xmlns:a16="http://schemas.microsoft.com/office/drawing/2014/main" id="{00000000-0008-0000-0F00-000028020000}"/>
            </a:ext>
          </a:extLst>
        </xdr:cNvPr>
        <xdr:cNvSpPr txBox="1"/>
      </xdr:nvSpPr>
      <xdr:spPr>
        <a:xfrm>
          <a:off x="15266044" y="1069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165371</xdr:rowOff>
    </xdr:from>
    <xdr:ext cx="405111" cy="259045"/>
    <xdr:sp macro="" textlink="">
      <xdr:nvSpPr>
        <xdr:cNvPr id="553" name="n_2mainValue【保健センター・保健所】&#10;有形固定資産減価償却率">
          <a:extLst>
            <a:ext uri="{FF2B5EF4-FFF2-40B4-BE49-F238E27FC236}">
              <a16:creationId xmlns:a16="http://schemas.microsoft.com/office/drawing/2014/main" id="{00000000-0008-0000-0F00-000029020000}"/>
            </a:ext>
          </a:extLst>
        </xdr:cNvPr>
        <xdr:cNvSpPr txBox="1"/>
      </xdr:nvSpPr>
      <xdr:spPr>
        <a:xfrm>
          <a:off x="14389744" y="1062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94505</xdr:rowOff>
    </xdr:from>
    <xdr:ext cx="405111" cy="259045"/>
    <xdr:sp macro="" textlink="">
      <xdr:nvSpPr>
        <xdr:cNvPr id="554" name="n_3mainValue【保健センター・保健所】&#10;有形固定資産減価償却率">
          <a:extLst>
            <a:ext uri="{FF2B5EF4-FFF2-40B4-BE49-F238E27FC236}">
              <a16:creationId xmlns:a16="http://schemas.microsoft.com/office/drawing/2014/main" id="{00000000-0008-0000-0F00-00002A020000}"/>
            </a:ext>
          </a:extLst>
        </xdr:cNvPr>
        <xdr:cNvSpPr txBox="1"/>
      </xdr:nvSpPr>
      <xdr:spPr>
        <a:xfrm>
          <a:off x="135007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21353</xdr:rowOff>
    </xdr:from>
    <xdr:ext cx="405111" cy="259045"/>
    <xdr:sp macro="" textlink="">
      <xdr:nvSpPr>
        <xdr:cNvPr id="555" name="n_4mainValue【保健センター・保健所】&#10;有形固定資産減価償却率">
          <a:extLst>
            <a:ext uri="{FF2B5EF4-FFF2-40B4-BE49-F238E27FC236}">
              <a16:creationId xmlns:a16="http://schemas.microsoft.com/office/drawing/2014/main" id="{00000000-0008-0000-0F00-00002B020000}"/>
            </a:ext>
          </a:extLst>
        </xdr:cNvPr>
        <xdr:cNvSpPr txBox="1"/>
      </xdr:nvSpPr>
      <xdr:spPr>
        <a:xfrm>
          <a:off x="12611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6" name="【保健センター・保健所】&#10;一人当たり面積グラフ枠">
          <a:extLst>
            <a:ext uri="{FF2B5EF4-FFF2-40B4-BE49-F238E27FC236}">
              <a16:creationId xmlns:a16="http://schemas.microsoft.com/office/drawing/2014/main" id="{00000000-0008-0000-0F00-00004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121158</xdr:rowOff>
    </xdr:from>
    <xdr:to>
      <xdr:col>116</xdr:col>
      <xdr:colOff>62864</xdr:colOff>
      <xdr:row>63</xdr:row>
      <xdr:rowOff>80010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flipV="1">
          <a:off x="22160864" y="955090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83837</xdr:rowOff>
    </xdr:from>
    <xdr:ext cx="469744" cy="259045"/>
    <xdr:sp macro="" textlink="">
      <xdr:nvSpPr>
        <xdr:cNvPr id="578" name="【保健センター・保健所】&#10;一人当たり面積最小値テキスト">
          <a:extLst>
            <a:ext uri="{FF2B5EF4-FFF2-40B4-BE49-F238E27FC236}">
              <a16:creationId xmlns:a16="http://schemas.microsoft.com/office/drawing/2014/main" id="{00000000-0008-0000-0F00-000042020000}"/>
            </a:ext>
          </a:extLst>
        </xdr:cNvPr>
        <xdr:cNvSpPr txBox="1"/>
      </xdr:nvSpPr>
      <xdr:spPr>
        <a:xfrm>
          <a:off x="22199600"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80010</xdr:rowOff>
    </xdr:from>
    <xdr:to>
      <xdr:col>116</xdr:col>
      <xdr:colOff>152400</xdr:colOff>
      <xdr:row>63</xdr:row>
      <xdr:rowOff>80010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22072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67835</xdr:rowOff>
    </xdr:from>
    <xdr:ext cx="469744" cy="259045"/>
    <xdr:sp macro="" textlink="">
      <xdr:nvSpPr>
        <xdr:cNvPr id="580" name="【保健センター・保健所】&#10;一人当たり面積最大値テキスト">
          <a:extLst>
            <a:ext uri="{FF2B5EF4-FFF2-40B4-BE49-F238E27FC236}">
              <a16:creationId xmlns:a16="http://schemas.microsoft.com/office/drawing/2014/main" id="{00000000-0008-0000-0F00-000044020000}"/>
            </a:ext>
          </a:extLst>
        </xdr:cNvPr>
        <xdr:cNvSpPr txBox="1"/>
      </xdr:nvSpPr>
      <xdr:spPr>
        <a:xfrm>
          <a:off x="22199600" y="932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121158</xdr:rowOff>
    </xdr:from>
    <xdr:to>
      <xdr:col>116</xdr:col>
      <xdr:colOff>152400</xdr:colOff>
      <xdr:row>55</xdr:row>
      <xdr:rowOff>121158</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a:off x="22072600" y="955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159529</xdr:rowOff>
    </xdr:from>
    <xdr:ext cx="469744" cy="259045"/>
    <xdr:sp macro="" textlink="">
      <xdr:nvSpPr>
        <xdr:cNvPr id="582" name="【保健センター・保健所】&#10;一人当たり面積平均値テキスト">
          <a:extLst>
            <a:ext uri="{FF2B5EF4-FFF2-40B4-BE49-F238E27FC236}">
              <a16:creationId xmlns:a16="http://schemas.microsoft.com/office/drawing/2014/main" id="{00000000-0008-0000-0F00-000046020000}"/>
            </a:ext>
          </a:extLst>
        </xdr:cNvPr>
        <xdr:cNvSpPr txBox="1"/>
      </xdr:nvSpPr>
      <xdr:spPr>
        <a:xfrm>
          <a:off x="22199600" y="1044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136652</xdr:rowOff>
    </xdr:from>
    <xdr:to>
      <xdr:col>116</xdr:col>
      <xdr:colOff>114300</xdr:colOff>
      <xdr:row>62</xdr:row>
      <xdr:rowOff>66802</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22110700" y="1059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143510</xdr:rowOff>
    </xdr:from>
    <xdr:to>
      <xdr:col>112</xdr:col>
      <xdr:colOff>38100</xdr:colOff>
      <xdr:row>62</xdr:row>
      <xdr:rowOff>73660</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21272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45212</xdr:rowOff>
    </xdr:from>
    <xdr:to>
      <xdr:col>107</xdr:col>
      <xdr:colOff>101600</xdr:colOff>
      <xdr:row>62</xdr:row>
      <xdr:rowOff>146812</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20383500" y="106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54356</xdr:rowOff>
    </xdr:from>
    <xdr:to>
      <xdr:col>102</xdr:col>
      <xdr:colOff>165100</xdr:colOff>
      <xdr:row>62</xdr:row>
      <xdr:rowOff>155956</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9494500" y="1068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31496</xdr:rowOff>
    </xdr:from>
    <xdr:to>
      <xdr:col>98</xdr:col>
      <xdr:colOff>38100</xdr:colOff>
      <xdr:row>62</xdr:row>
      <xdr:rowOff>133096</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18605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2110700" y="106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16781</xdr:rowOff>
    </xdr:from>
    <xdr:ext cx="469744" cy="259045"/>
    <xdr:sp macro="" textlink="">
      <xdr:nvSpPr>
        <xdr:cNvPr id="594" name="【保健センター・保健所】&#10;一人当たり面積該当値テキスト">
          <a:extLst>
            <a:ext uri="{FF2B5EF4-FFF2-40B4-BE49-F238E27FC236}">
              <a16:creationId xmlns:a16="http://schemas.microsoft.com/office/drawing/2014/main" id="{00000000-0008-0000-0F00-000052020000}"/>
            </a:ext>
          </a:extLst>
        </xdr:cNvPr>
        <xdr:cNvSpPr txBox="1"/>
      </xdr:nvSpPr>
      <xdr:spPr>
        <a:xfrm>
          <a:off x="22199600"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42926</xdr:rowOff>
    </xdr:from>
    <xdr:to>
      <xdr:col>112</xdr:col>
      <xdr:colOff>38100</xdr:colOff>
      <xdr:row>62</xdr:row>
      <xdr:rowOff>144526</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21272500" y="106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89154</xdr:rowOff>
    </xdr:from>
    <xdr:to>
      <xdr:col>116</xdr:col>
      <xdr:colOff>63500</xdr:colOff>
      <xdr:row>62</xdr:row>
      <xdr:rowOff>93726</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21323300" y="1071905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157226</xdr:rowOff>
    </xdr:from>
    <xdr:to>
      <xdr:col>107</xdr:col>
      <xdr:colOff>101600</xdr:colOff>
      <xdr:row>62</xdr:row>
      <xdr:rowOff>87376</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20383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36576</xdr:rowOff>
    </xdr:from>
    <xdr:to>
      <xdr:col>111</xdr:col>
      <xdr:colOff>177800</xdr:colOff>
      <xdr:row>62</xdr:row>
      <xdr:rowOff>93726</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20434300" y="1066647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161798</xdr:rowOff>
    </xdr:from>
    <xdr:to>
      <xdr:col>102</xdr:col>
      <xdr:colOff>165100</xdr:colOff>
      <xdr:row>62</xdr:row>
      <xdr:rowOff>91948</xdr:rowOff>
    </xdr:to>
    <xdr:sp macro="" textlink="">
      <xdr:nvSpPr>
        <xdr:cNvPr id="599" name="楕円 598">
          <a:extLst>
            <a:ext uri="{FF2B5EF4-FFF2-40B4-BE49-F238E27FC236}">
              <a16:creationId xmlns:a16="http://schemas.microsoft.com/office/drawing/2014/main" id="{00000000-0008-0000-0F00-000057020000}"/>
            </a:ext>
          </a:extLst>
        </xdr:cNvPr>
        <xdr:cNvSpPr/>
      </xdr:nvSpPr>
      <xdr:spPr>
        <a:xfrm>
          <a:off x="19494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36576</xdr:rowOff>
    </xdr:from>
    <xdr:to>
      <xdr:col>107</xdr:col>
      <xdr:colOff>50800</xdr:colOff>
      <xdr:row>62</xdr:row>
      <xdr:rowOff>41148</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flipV="1">
          <a:off x="19545300" y="1066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601" name="楕円 600">
          <a:extLst>
            <a:ext uri="{FF2B5EF4-FFF2-40B4-BE49-F238E27FC236}">
              <a16:creationId xmlns:a16="http://schemas.microsoft.com/office/drawing/2014/main" id="{00000000-0008-0000-0F00-000059020000}"/>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41148</xdr:rowOff>
    </xdr:from>
    <xdr:to>
      <xdr:col>102</xdr:col>
      <xdr:colOff>114300</xdr:colOff>
      <xdr:row>62</xdr:row>
      <xdr:rowOff>45720</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flipV="1">
          <a:off x="18656300" y="1067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90187</xdr:rowOff>
    </xdr:from>
    <xdr:ext cx="469744" cy="259045"/>
    <xdr:sp macro="" textlink="">
      <xdr:nvSpPr>
        <xdr:cNvPr id="603" name="n_1aveValue【保健センター・保健所】&#10;一人当たり面積">
          <a:extLst>
            <a:ext uri="{FF2B5EF4-FFF2-40B4-BE49-F238E27FC236}">
              <a16:creationId xmlns:a16="http://schemas.microsoft.com/office/drawing/2014/main" id="{00000000-0008-0000-0F00-00005B020000}"/>
            </a:ext>
          </a:extLst>
        </xdr:cNvPr>
        <xdr:cNvSpPr txBox="1"/>
      </xdr:nvSpPr>
      <xdr:spPr>
        <a:xfrm>
          <a:off x="210757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137939</xdr:rowOff>
    </xdr:from>
    <xdr:ext cx="469744" cy="259045"/>
    <xdr:sp macro="" textlink="">
      <xdr:nvSpPr>
        <xdr:cNvPr id="604" name="n_2aveValue【保健センター・保健所】&#10;一人当たり面積">
          <a:extLst>
            <a:ext uri="{FF2B5EF4-FFF2-40B4-BE49-F238E27FC236}">
              <a16:creationId xmlns:a16="http://schemas.microsoft.com/office/drawing/2014/main" id="{00000000-0008-0000-0F00-00005C020000}"/>
            </a:ext>
          </a:extLst>
        </xdr:cNvPr>
        <xdr:cNvSpPr txBox="1"/>
      </xdr:nvSpPr>
      <xdr:spPr>
        <a:xfrm>
          <a:off x="20199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147083</xdr:rowOff>
    </xdr:from>
    <xdr:ext cx="469744" cy="259045"/>
    <xdr:sp macro="" textlink="">
      <xdr:nvSpPr>
        <xdr:cNvPr id="605" name="n_3aveValue【保健センター・保健所】&#10;一人当たり面積">
          <a:extLst>
            <a:ext uri="{FF2B5EF4-FFF2-40B4-BE49-F238E27FC236}">
              <a16:creationId xmlns:a16="http://schemas.microsoft.com/office/drawing/2014/main" id="{00000000-0008-0000-0F00-00005D020000}"/>
            </a:ext>
          </a:extLst>
        </xdr:cNvPr>
        <xdr:cNvSpPr txBox="1"/>
      </xdr:nvSpPr>
      <xdr:spPr>
        <a:xfrm>
          <a:off x="19310427" y="1077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124223</xdr:rowOff>
    </xdr:from>
    <xdr:ext cx="469744" cy="259045"/>
    <xdr:sp macro="" textlink="">
      <xdr:nvSpPr>
        <xdr:cNvPr id="606" name="n_4aveValue【保健センター・保健所】&#10;一人当たり面積">
          <a:extLst>
            <a:ext uri="{FF2B5EF4-FFF2-40B4-BE49-F238E27FC236}">
              <a16:creationId xmlns:a16="http://schemas.microsoft.com/office/drawing/2014/main" id="{00000000-0008-0000-0F00-00005E020000}"/>
            </a:ext>
          </a:extLst>
        </xdr:cNvPr>
        <xdr:cNvSpPr txBox="1"/>
      </xdr:nvSpPr>
      <xdr:spPr>
        <a:xfrm>
          <a:off x="18421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135653</xdr:rowOff>
    </xdr:from>
    <xdr:ext cx="469744" cy="259045"/>
    <xdr:sp macro="" textlink="">
      <xdr:nvSpPr>
        <xdr:cNvPr id="607" name="n_1mainValue【保健センター・保健所】&#10;一人当たり面積">
          <a:extLst>
            <a:ext uri="{FF2B5EF4-FFF2-40B4-BE49-F238E27FC236}">
              <a16:creationId xmlns:a16="http://schemas.microsoft.com/office/drawing/2014/main" id="{00000000-0008-0000-0F00-00005F020000}"/>
            </a:ext>
          </a:extLst>
        </xdr:cNvPr>
        <xdr:cNvSpPr txBox="1"/>
      </xdr:nvSpPr>
      <xdr:spPr>
        <a:xfrm>
          <a:off x="21075727" y="107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103903</xdr:rowOff>
    </xdr:from>
    <xdr:ext cx="469744" cy="259045"/>
    <xdr:sp macro="" textlink="">
      <xdr:nvSpPr>
        <xdr:cNvPr id="608" name="n_2mainValue【保健センター・保健所】&#10;一人当たり面積">
          <a:extLst>
            <a:ext uri="{FF2B5EF4-FFF2-40B4-BE49-F238E27FC236}">
              <a16:creationId xmlns:a16="http://schemas.microsoft.com/office/drawing/2014/main" id="{00000000-0008-0000-0F00-000060020000}"/>
            </a:ext>
          </a:extLst>
        </xdr:cNvPr>
        <xdr:cNvSpPr txBox="1"/>
      </xdr:nvSpPr>
      <xdr:spPr>
        <a:xfrm>
          <a:off x="20199427"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108475</xdr:rowOff>
    </xdr:from>
    <xdr:ext cx="469744" cy="259045"/>
    <xdr:sp macro="" textlink="">
      <xdr:nvSpPr>
        <xdr:cNvPr id="609" name="n_3mainValue【保健センター・保健所】&#10;一人当たり面積">
          <a:extLst>
            <a:ext uri="{FF2B5EF4-FFF2-40B4-BE49-F238E27FC236}">
              <a16:creationId xmlns:a16="http://schemas.microsoft.com/office/drawing/2014/main" id="{00000000-0008-0000-0F00-000061020000}"/>
            </a:ext>
          </a:extLst>
        </xdr:cNvPr>
        <xdr:cNvSpPr txBox="1"/>
      </xdr:nvSpPr>
      <xdr:spPr>
        <a:xfrm>
          <a:off x="193104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113047</xdr:rowOff>
    </xdr:from>
    <xdr:ext cx="469744" cy="259045"/>
    <xdr:sp macro="" textlink="">
      <xdr:nvSpPr>
        <xdr:cNvPr id="610" name="n_4mainValue【保健センター・保健所】&#10;一人当たり面積">
          <a:extLst>
            <a:ext uri="{FF2B5EF4-FFF2-40B4-BE49-F238E27FC236}">
              <a16:creationId xmlns:a16="http://schemas.microsoft.com/office/drawing/2014/main" id="{00000000-0008-0000-0F00-000062020000}"/>
            </a:ext>
          </a:extLst>
        </xdr:cNvPr>
        <xdr:cNvSpPr txBox="1"/>
      </xdr:nvSpPr>
      <xdr:spPr>
        <a:xfrm>
          <a:off x="18421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4" name="【消防施設】&#10;有形固定資産減価償却率グラフ枠">
          <a:extLst>
            <a:ext uri="{FF2B5EF4-FFF2-40B4-BE49-F238E27FC236}">
              <a16:creationId xmlns:a16="http://schemas.microsoft.com/office/drawing/2014/main" id="{00000000-0008-0000-0F00-00007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19050</xdr:rowOff>
    </xdr:from>
    <xdr:to>
      <xdr:col>85</xdr:col>
      <xdr:colOff>126364</xdr:colOff>
      <xdr:row>86</xdr:row>
      <xdr:rowOff>114300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flipV="1">
          <a:off x="16318864" y="132207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6" name="【消防施設】&#10;有形固定資産減価償却率最小値テキスト">
          <a:extLst>
            <a:ext uri="{FF2B5EF4-FFF2-40B4-BE49-F238E27FC236}">
              <a16:creationId xmlns:a16="http://schemas.microsoft.com/office/drawing/2014/main" id="{00000000-0008-0000-0F00-00007C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137177</xdr:rowOff>
    </xdr:from>
    <xdr:ext cx="405111" cy="259045"/>
    <xdr:sp macro="" textlink="">
      <xdr:nvSpPr>
        <xdr:cNvPr id="638" name="【消防施設】&#10;有形固定資産減価償却率最大値テキスト">
          <a:extLst>
            <a:ext uri="{FF2B5EF4-FFF2-40B4-BE49-F238E27FC236}">
              <a16:creationId xmlns:a16="http://schemas.microsoft.com/office/drawing/2014/main" id="{00000000-0008-0000-0F00-00007E020000}"/>
            </a:ext>
          </a:extLst>
        </xdr:cNvPr>
        <xdr:cNvSpPr txBox="1"/>
      </xdr:nvSpPr>
      <xdr:spPr>
        <a:xfrm>
          <a:off x="16357600" y="1299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19050</xdr:rowOff>
    </xdr:from>
    <xdr:to>
      <xdr:col>86</xdr:col>
      <xdr:colOff>25400</xdr:colOff>
      <xdr:row>77</xdr:row>
      <xdr:rowOff>19050</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6230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127652</xdr:rowOff>
    </xdr:from>
    <xdr:ext cx="405111" cy="259045"/>
    <xdr:sp macro="" textlink="">
      <xdr:nvSpPr>
        <xdr:cNvPr id="640" name="【消防施設】&#10;有形固定資産減価償却率平均値テキスト">
          <a:extLst>
            <a:ext uri="{FF2B5EF4-FFF2-40B4-BE49-F238E27FC236}">
              <a16:creationId xmlns:a16="http://schemas.microsoft.com/office/drawing/2014/main" id="{00000000-0008-0000-0F00-000080020000}"/>
            </a:ext>
          </a:extLst>
        </xdr:cNvPr>
        <xdr:cNvSpPr txBox="1"/>
      </xdr:nvSpPr>
      <xdr:spPr>
        <a:xfrm>
          <a:off x="16357600" y="1401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149225</xdr:rowOff>
    </xdr:from>
    <xdr:to>
      <xdr:col>85</xdr:col>
      <xdr:colOff>177800</xdr:colOff>
      <xdr:row>82</xdr:row>
      <xdr:rowOff>79375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6268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128270</xdr:rowOff>
    </xdr:from>
    <xdr:to>
      <xdr:col>81</xdr:col>
      <xdr:colOff>101600</xdr:colOff>
      <xdr:row>82</xdr:row>
      <xdr:rowOff>58420</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5430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17780</xdr:rowOff>
    </xdr:from>
    <xdr:to>
      <xdr:col>76</xdr:col>
      <xdr:colOff>165100</xdr:colOff>
      <xdr:row>81</xdr:row>
      <xdr:rowOff>119380</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4541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74930</xdr:rowOff>
    </xdr:from>
    <xdr:to>
      <xdr:col>72</xdr:col>
      <xdr:colOff>38100</xdr:colOff>
      <xdr:row>82</xdr:row>
      <xdr:rowOff>5080</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3652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23495</xdr:rowOff>
    </xdr:from>
    <xdr:to>
      <xdr:col>67</xdr:col>
      <xdr:colOff>101600</xdr:colOff>
      <xdr:row>81</xdr:row>
      <xdr:rowOff>125095</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2763500" y="1391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19686</xdr:rowOff>
    </xdr:from>
    <xdr:to>
      <xdr:col>85</xdr:col>
      <xdr:colOff>177800</xdr:colOff>
      <xdr:row>80</xdr:row>
      <xdr:rowOff>121286</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6268700" y="137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42563</xdr:rowOff>
    </xdr:from>
    <xdr:ext cx="405111" cy="259045"/>
    <xdr:sp macro="" textlink="">
      <xdr:nvSpPr>
        <xdr:cNvPr id="652" name="【消防施設】&#10;有形固定資産減価償却率該当値テキスト">
          <a:extLst>
            <a:ext uri="{FF2B5EF4-FFF2-40B4-BE49-F238E27FC236}">
              <a16:creationId xmlns:a16="http://schemas.microsoft.com/office/drawing/2014/main" id="{00000000-0008-0000-0F00-00008C020000}"/>
            </a:ext>
          </a:extLst>
        </xdr:cNvPr>
        <xdr:cNvSpPr txBox="1"/>
      </xdr:nvSpPr>
      <xdr:spPr>
        <a:xfrm>
          <a:off x="16357600"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29211</xdr:rowOff>
    </xdr:from>
    <xdr:to>
      <xdr:col>81</xdr:col>
      <xdr:colOff>101600</xdr:colOff>
      <xdr:row>80</xdr:row>
      <xdr:rowOff>130811</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5430500" y="1374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70486</xdr:rowOff>
    </xdr:from>
    <xdr:to>
      <xdr:col>85</xdr:col>
      <xdr:colOff>127000</xdr:colOff>
      <xdr:row>80</xdr:row>
      <xdr:rowOff>80011</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flipV="1">
          <a:off x="15481300" y="13786486"/>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59689</xdr:rowOff>
    </xdr:from>
    <xdr:to>
      <xdr:col>76</xdr:col>
      <xdr:colOff>165100</xdr:colOff>
      <xdr:row>79</xdr:row>
      <xdr:rowOff>161289</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4541500" y="13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110489</xdr:rowOff>
    </xdr:from>
    <xdr:to>
      <xdr:col>81</xdr:col>
      <xdr:colOff>50800</xdr:colOff>
      <xdr:row>80</xdr:row>
      <xdr:rowOff>80011</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4592300" y="13655039"/>
          <a:ext cx="88900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126364</xdr:rowOff>
    </xdr:from>
    <xdr:to>
      <xdr:col>72</xdr:col>
      <xdr:colOff>38100</xdr:colOff>
      <xdr:row>81</xdr:row>
      <xdr:rowOff>56514</xdr:rowOff>
    </xdr:to>
    <xdr:sp macro="" textlink="">
      <xdr:nvSpPr>
        <xdr:cNvPr id="657" name="楕円 656">
          <a:extLst>
            <a:ext uri="{FF2B5EF4-FFF2-40B4-BE49-F238E27FC236}">
              <a16:creationId xmlns:a16="http://schemas.microsoft.com/office/drawing/2014/main" id="{00000000-0008-0000-0F00-000091020000}"/>
            </a:ext>
          </a:extLst>
        </xdr:cNvPr>
        <xdr:cNvSpPr/>
      </xdr:nvSpPr>
      <xdr:spPr>
        <a:xfrm>
          <a:off x="13652500" y="138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110489</xdr:rowOff>
    </xdr:from>
    <xdr:to>
      <xdr:col>76</xdr:col>
      <xdr:colOff>114300</xdr:colOff>
      <xdr:row>81</xdr:row>
      <xdr:rowOff>5714</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flipV="1">
          <a:off x="13703300" y="13655039"/>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48261</xdr:rowOff>
    </xdr:from>
    <xdr:to>
      <xdr:col>67</xdr:col>
      <xdr:colOff>101600</xdr:colOff>
      <xdr:row>79</xdr:row>
      <xdr:rowOff>149861</xdr:rowOff>
    </xdr:to>
    <xdr:sp macro="" textlink="">
      <xdr:nvSpPr>
        <xdr:cNvPr id="659" name="楕円 658">
          <a:extLst>
            <a:ext uri="{FF2B5EF4-FFF2-40B4-BE49-F238E27FC236}">
              <a16:creationId xmlns:a16="http://schemas.microsoft.com/office/drawing/2014/main" id="{00000000-0008-0000-0F00-000093020000}"/>
            </a:ext>
          </a:extLst>
        </xdr:cNvPr>
        <xdr:cNvSpPr/>
      </xdr:nvSpPr>
      <xdr:spPr>
        <a:xfrm>
          <a:off x="12763500" y="135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99061</xdr:rowOff>
    </xdr:from>
    <xdr:to>
      <xdr:col>71</xdr:col>
      <xdr:colOff>177800</xdr:colOff>
      <xdr:row>81</xdr:row>
      <xdr:rowOff>5714</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2814300" y="13643611"/>
          <a:ext cx="889000" cy="24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49547</xdr:rowOff>
    </xdr:from>
    <xdr:ext cx="405111" cy="259045"/>
    <xdr:sp macro="" textlink="">
      <xdr:nvSpPr>
        <xdr:cNvPr id="661" name="n_1aveValue【消防施設】&#10;有形固定資産減価償却率">
          <a:extLst>
            <a:ext uri="{FF2B5EF4-FFF2-40B4-BE49-F238E27FC236}">
              <a16:creationId xmlns:a16="http://schemas.microsoft.com/office/drawing/2014/main" id="{00000000-0008-0000-0F00-000095020000}"/>
            </a:ext>
          </a:extLst>
        </xdr:cNvPr>
        <xdr:cNvSpPr txBox="1"/>
      </xdr:nvSpPr>
      <xdr:spPr>
        <a:xfrm>
          <a:off x="152660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110507</xdr:rowOff>
    </xdr:from>
    <xdr:ext cx="405111" cy="259045"/>
    <xdr:sp macro="" textlink="">
      <xdr:nvSpPr>
        <xdr:cNvPr id="662" name="n_2aveValue【消防施設】&#10;有形固定資産減価償却率">
          <a:extLst>
            <a:ext uri="{FF2B5EF4-FFF2-40B4-BE49-F238E27FC236}">
              <a16:creationId xmlns:a16="http://schemas.microsoft.com/office/drawing/2014/main" id="{00000000-0008-0000-0F00-000096020000}"/>
            </a:ext>
          </a:extLst>
        </xdr:cNvPr>
        <xdr:cNvSpPr txBox="1"/>
      </xdr:nvSpPr>
      <xdr:spPr>
        <a:xfrm>
          <a:off x="14389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167657</xdr:rowOff>
    </xdr:from>
    <xdr:ext cx="405111" cy="259045"/>
    <xdr:sp macro="" textlink="">
      <xdr:nvSpPr>
        <xdr:cNvPr id="663" name="n_3aveValue【消防施設】&#10;有形固定資産減価償却率">
          <a:extLst>
            <a:ext uri="{FF2B5EF4-FFF2-40B4-BE49-F238E27FC236}">
              <a16:creationId xmlns:a16="http://schemas.microsoft.com/office/drawing/2014/main" id="{00000000-0008-0000-0F00-000097020000}"/>
            </a:ext>
          </a:extLst>
        </xdr:cNvPr>
        <xdr:cNvSpPr txBox="1"/>
      </xdr:nvSpPr>
      <xdr:spPr>
        <a:xfrm>
          <a:off x="13500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116222</xdr:rowOff>
    </xdr:from>
    <xdr:ext cx="405111" cy="259045"/>
    <xdr:sp macro="" textlink="">
      <xdr:nvSpPr>
        <xdr:cNvPr id="664" name="n_4aveValue【消防施設】&#10;有形固定資産減価償却率">
          <a:extLst>
            <a:ext uri="{FF2B5EF4-FFF2-40B4-BE49-F238E27FC236}">
              <a16:creationId xmlns:a16="http://schemas.microsoft.com/office/drawing/2014/main" id="{00000000-0008-0000-0F00-000098020000}"/>
            </a:ext>
          </a:extLst>
        </xdr:cNvPr>
        <xdr:cNvSpPr txBox="1"/>
      </xdr:nvSpPr>
      <xdr:spPr>
        <a:xfrm>
          <a:off x="12611744"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147338</xdr:rowOff>
    </xdr:from>
    <xdr:ext cx="405111" cy="259045"/>
    <xdr:sp macro="" textlink="">
      <xdr:nvSpPr>
        <xdr:cNvPr id="665" name="n_1mainValue【消防施設】&#10;有形固定資産減価償却率">
          <a:extLst>
            <a:ext uri="{FF2B5EF4-FFF2-40B4-BE49-F238E27FC236}">
              <a16:creationId xmlns:a16="http://schemas.microsoft.com/office/drawing/2014/main" id="{00000000-0008-0000-0F00-000099020000}"/>
            </a:ext>
          </a:extLst>
        </xdr:cNvPr>
        <xdr:cNvSpPr txBox="1"/>
      </xdr:nvSpPr>
      <xdr:spPr>
        <a:xfrm>
          <a:off x="15266044" y="1352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6366</xdr:rowOff>
    </xdr:from>
    <xdr:ext cx="405111" cy="259045"/>
    <xdr:sp macro="" textlink="">
      <xdr:nvSpPr>
        <xdr:cNvPr id="666" name="n_2mainValue【消防施設】&#10;有形固定資産減価償却率">
          <a:extLst>
            <a:ext uri="{FF2B5EF4-FFF2-40B4-BE49-F238E27FC236}">
              <a16:creationId xmlns:a16="http://schemas.microsoft.com/office/drawing/2014/main" id="{00000000-0008-0000-0F00-00009A020000}"/>
            </a:ext>
          </a:extLst>
        </xdr:cNvPr>
        <xdr:cNvSpPr txBox="1"/>
      </xdr:nvSpPr>
      <xdr:spPr>
        <a:xfrm>
          <a:off x="14389744" y="1337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73041</xdr:rowOff>
    </xdr:from>
    <xdr:ext cx="405111" cy="259045"/>
    <xdr:sp macro="" textlink="">
      <xdr:nvSpPr>
        <xdr:cNvPr id="667" name="n_3mainValue【消防施設】&#10;有形固定資産減価償却率">
          <a:extLst>
            <a:ext uri="{FF2B5EF4-FFF2-40B4-BE49-F238E27FC236}">
              <a16:creationId xmlns:a16="http://schemas.microsoft.com/office/drawing/2014/main" id="{00000000-0008-0000-0F00-00009B020000}"/>
            </a:ext>
          </a:extLst>
        </xdr:cNvPr>
        <xdr:cNvSpPr txBox="1"/>
      </xdr:nvSpPr>
      <xdr:spPr>
        <a:xfrm>
          <a:off x="135007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166388</xdr:rowOff>
    </xdr:from>
    <xdr:ext cx="405111" cy="259045"/>
    <xdr:sp macro="" textlink="">
      <xdr:nvSpPr>
        <xdr:cNvPr id="668" name="n_4mainValue【消防施設】&#10;有形固定資産減価償却率">
          <a:extLst>
            <a:ext uri="{FF2B5EF4-FFF2-40B4-BE49-F238E27FC236}">
              <a16:creationId xmlns:a16="http://schemas.microsoft.com/office/drawing/2014/main" id="{00000000-0008-0000-0F00-00009C020000}"/>
            </a:ext>
          </a:extLst>
        </xdr:cNvPr>
        <xdr:cNvSpPr txBox="1"/>
      </xdr:nvSpPr>
      <xdr:spPr>
        <a:xfrm>
          <a:off x="12611744"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消防施設】&#10;一人当たり面積グラフ枠">
          <a:extLst>
            <a:ext uri="{FF2B5EF4-FFF2-40B4-BE49-F238E27FC236}">
              <a16:creationId xmlns:a16="http://schemas.microsoft.com/office/drawing/2014/main" id="{00000000-0008-0000-0F00-0000B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134438</xdr:rowOff>
    </xdr:from>
    <xdr:to>
      <xdr:col>116</xdr:col>
      <xdr:colOff>62864</xdr:colOff>
      <xdr:row>86</xdr:row>
      <xdr:rowOff>152400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22160864" y="13336088"/>
          <a:ext cx="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695" name="【消防施設】&#10;一人当たり面積最小値テキスト">
          <a:extLst>
            <a:ext uri="{FF2B5EF4-FFF2-40B4-BE49-F238E27FC236}">
              <a16:creationId xmlns:a16="http://schemas.microsoft.com/office/drawing/2014/main" id="{00000000-0008-0000-0F00-0000B7020000}"/>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81115</xdr:rowOff>
    </xdr:from>
    <xdr:ext cx="469744" cy="259045"/>
    <xdr:sp macro="" textlink="">
      <xdr:nvSpPr>
        <xdr:cNvPr id="697" name="【消防施設】&#10;一人当たり面積最大値テキスト">
          <a:extLst>
            <a:ext uri="{FF2B5EF4-FFF2-40B4-BE49-F238E27FC236}">
              <a16:creationId xmlns:a16="http://schemas.microsoft.com/office/drawing/2014/main" id="{00000000-0008-0000-0F00-0000B9020000}"/>
            </a:ext>
          </a:extLst>
        </xdr:cNvPr>
        <xdr:cNvSpPr txBox="1"/>
      </xdr:nvSpPr>
      <xdr:spPr>
        <a:xfrm>
          <a:off x="22199600" y="1311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134438</xdr:rowOff>
    </xdr:from>
    <xdr:to>
      <xdr:col>116</xdr:col>
      <xdr:colOff>152400</xdr:colOff>
      <xdr:row>77</xdr:row>
      <xdr:rowOff>134438</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22072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58800</xdr:rowOff>
    </xdr:from>
    <xdr:ext cx="469744" cy="259045"/>
    <xdr:sp macro="" textlink="">
      <xdr:nvSpPr>
        <xdr:cNvPr id="699" name="【消防施設】&#10;一人当たり面積平均値テキスト">
          <a:extLst>
            <a:ext uri="{FF2B5EF4-FFF2-40B4-BE49-F238E27FC236}">
              <a16:creationId xmlns:a16="http://schemas.microsoft.com/office/drawing/2014/main" id="{00000000-0008-0000-0F00-0000BB020000}"/>
            </a:ext>
          </a:extLst>
        </xdr:cNvPr>
        <xdr:cNvSpPr txBox="1"/>
      </xdr:nvSpPr>
      <xdr:spPr>
        <a:xfrm>
          <a:off x="22199600" y="14289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80373</xdr:rowOff>
    </xdr:from>
    <xdr:to>
      <xdr:col>116</xdr:col>
      <xdr:colOff>114300</xdr:colOff>
      <xdr:row>84</xdr:row>
      <xdr:rowOff>10523</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221107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80373</xdr:rowOff>
    </xdr:from>
    <xdr:to>
      <xdr:col>112</xdr:col>
      <xdr:colOff>38100</xdr:colOff>
      <xdr:row>84</xdr:row>
      <xdr:rowOff>10523</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21272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31387</xdr:rowOff>
    </xdr:from>
    <xdr:to>
      <xdr:col>107</xdr:col>
      <xdr:colOff>101600</xdr:colOff>
      <xdr:row>83</xdr:row>
      <xdr:rowOff>132987</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20383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77107</xdr:rowOff>
    </xdr:from>
    <xdr:to>
      <xdr:col>102</xdr:col>
      <xdr:colOff>165100</xdr:colOff>
      <xdr:row>84</xdr:row>
      <xdr:rowOff>7257</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9494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93436</xdr:rowOff>
    </xdr:from>
    <xdr:to>
      <xdr:col>98</xdr:col>
      <xdr:colOff>38100</xdr:colOff>
      <xdr:row>84</xdr:row>
      <xdr:rowOff>23586</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18605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150586</xdr:rowOff>
    </xdr:from>
    <xdr:to>
      <xdr:col>116</xdr:col>
      <xdr:colOff>114300</xdr:colOff>
      <xdr:row>81</xdr:row>
      <xdr:rowOff>80736</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21107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2013</xdr:rowOff>
    </xdr:from>
    <xdr:ext cx="469744" cy="259045"/>
    <xdr:sp macro="" textlink="">
      <xdr:nvSpPr>
        <xdr:cNvPr id="711" name="【消防施設】&#10;一人当たり面積該当値テキスト">
          <a:extLst>
            <a:ext uri="{FF2B5EF4-FFF2-40B4-BE49-F238E27FC236}">
              <a16:creationId xmlns:a16="http://schemas.microsoft.com/office/drawing/2014/main" id="{00000000-0008-0000-0F00-0000C7020000}"/>
            </a:ext>
          </a:extLst>
        </xdr:cNvPr>
        <xdr:cNvSpPr txBox="1"/>
      </xdr:nvSpPr>
      <xdr:spPr>
        <a:xfrm>
          <a:off x="22199600" y="1371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163649</xdr:rowOff>
    </xdr:from>
    <xdr:to>
      <xdr:col>112</xdr:col>
      <xdr:colOff>38100</xdr:colOff>
      <xdr:row>81</xdr:row>
      <xdr:rowOff>93799</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212725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29936</xdr:rowOff>
    </xdr:from>
    <xdr:to>
      <xdr:col>116</xdr:col>
      <xdr:colOff>63500</xdr:colOff>
      <xdr:row>81</xdr:row>
      <xdr:rowOff>42999</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21323300" y="1391738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8527</xdr:rowOff>
    </xdr:from>
    <xdr:to>
      <xdr:col>107</xdr:col>
      <xdr:colOff>101600</xdr:colOff>
      <xdr:row>81</xdr:row>
      <xdr:rowOff>110127</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20383500" y="1389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42999</xdr:rowOff>
    </xdr:from>
    <xdr:to>
      <xdr:col>111</xdr:col>
      <xdr:colOff>177800</xdr:colOff>
      <xdr:row>81</xdr:row>
      <xdr:rowOff>59327</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20434300" y="1393044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37919</xdr:rowOff>
    </xdr:from>
    <xdr:to>
      <xdr:col>102</xdr:col>
      <xdr:colOff>165100</xdr:colOff>
      <xdr:row>81</xdr:row>
      <xdr:rowOff>139519</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19494500" y="1392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59327</xdr:rowOff>
    </xdr:from>
    <xdr:to>
      <xdr:col>107</xdr:col>
      <xdr:colOff>50800</xdr:colOff>
      <xdr:row>81</xdr:row>
      <xdr:rowOff>88719</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flipV="1">
          <a:off x="19545300" y="139467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145687</xdr:rowOff>
    </xdr:from>
    <xdr:to>
      <xdr:col>98</xdr:col>
      <xdr:colOff>38100</xdr:colOff>
      <xdr:row>82</xdr:row>
      <xdr:rowOff>75837</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8605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88719</xdr:rowOff>
    </xdr:from>
    <xdr:to>
      <xdr:col>102</xdr:col>
      <xdr:colOff>114300</xdr:colOff>
      <xdr:row>82</xdr:row>
      <xdr:rowOff>25037</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flipV="1">
          <a:off x="18656300" y="13976169"/>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1650</xdr:rowOff>
    </xdr:from>
    <xdr:ext cx="469744" cy="259045"/>
    <xdr:sp macro="" textlink="">
      <xdr:nvSpPr>
        <xdr:cNvPr id="720" name="n_1aveValue【消防施設】&#10;一人当たり面積">
          <a:extLst>
            <a:ext uri="{FF2B5EF4-FFF2-40B4-BE49-F238E27FC236}">
              <a16:creationId xmlns:a16="http://schemas.microsoft.com/office/drawing/2014/main" id="{00000000-0008-0000-0F00-0000D0020000}"/>
            </a:ext>
          </a:extLst>
        </xdr:cNvPr>
        <xdr:cNvSpPr txBox="1"/>
      </xdr:nvSpPr>
      <xdr:spPr>
        <a:xfrm>
          <a:off x="21075727" y="1440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124114</xdr:rowOff>
    </xdr:from>
    <xdr:ext cx="469744" cy="259045"/>
    <xdr:sp macro="" textlink="">
      <xdr:nvSpPr>
        <xdr:cNvPr id="721" name="n_2aveValue【消防施設】&#10;一人当たり面積">
          <a:extLst>
            <a:ext uri="{FF2B5EF4-FFF2-40B4-BE49-F238E27FC236}">
              <a16:creationId xmlns:a16="http://schemas.microsoft.com/office/drawing/2014/main" id="{00000000-0008-0000-0F00-0000D1020000}"/>
            </a:ext>
          </a:extLst>
        </xdr:cNvPr>
        <xdr:cNvSpPr txBox="1"/>
      </xdr:nvSpPr>
      <xdr:spPr>
        <a:xfrm>
          <a:off x="20199427" y="143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169834</xdr:rowOff>
    </xdr:from>
    <xdr:ext cx="469744" cy="259045"/>
    <xdr:sp macro="" textlink="">
      <xdr:nvSpPr>
        <xdr:cNvPr id="722" name="n_3aveValue【消防施設】&#10;一人当たり面積">
          <a:extLst>
            <a:ext uri="{FF2B5EF4-FFF2-40B4-BE49-F238E27FC236}">
              <a16:creationId xmlns:a16="http://schemas.microsoft.com/office/drawing/2014/main" id="{00000000-0008-0000-0F00-0000D2020000}"/>
            </a:ext>
          </a:extLst>
        </xdr:cNvPr>
        <xdr:cNvSpPr txBox="1"/>
      </xdr:nvSpPr>
      <xdr:spPr>
        <a:xfrm>
          <a:off x="19310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14713</xdr:rowOff>
    </xdr:from>
    <xdr:ext cx="469744" cy="259045"/>
    <xdr:sp macro="" textlink="">
      <xdr:nvSpPr>
        <xdr:cNvPr id="723" name="n_4aveValue【消防施設】&#10;一人当たり面積">
          <a:extLst>
            <a:ext uri="{FF2B5EF4-FFF2-40B4-BE49-F238E27FC236}">
              <a16:creationId xmlns:a16="http://schemas.microsoft.com/office/drawing/2014/main" id="{00000000-0008-0000-0F00-0000D3020000}"/>
            </a:ext>
          </a:extLst>
        </xdr:cNvPr>
        <xdr:cNvSpPr txBox="1"/>
      </xdr:nvSpPr>
      <xdr:spPr>
        <a:xfrm>
          <a:off x="18421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110326</xdr:rowOff>
    </xdr:from>
    <xdr:ext cx="469744" cy="259045"/>
    <xdr:sp macro="" textlink="">
      <xdr:nvSpPr>
        <xdr:cNvPr id="724" name="n_1mainValue【消防施設】&#10;一人当たり面積">
          <a:extLst>
            <a:ext uri="{FF2B5EF4-FFF2-40B4-BE49-F238E27FC236}">
              <a16:creationId xmlns:a16="http://schemas.microsoft.com/office/drawing/2014/main" id="{00000000-0008-0000-0F00-0000D4020000}"/>
            </a:ext>
          </a:extLst>
        </xdr:cNvPr>
        <xdr:cNvSpPr txBox="1"/>
      </xdr:nvSpPr>
      <xdr:spPr>
        <a:xfrm>
          <a:off x="21075727" y="1365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126654</xdr:rowOff>
    </xdr:from>
    <xdr:ext cx="469744" cy="259045"/>
    <xdr:sp macro="" textlink="">
      <xdr:nvSpPr>
        <xdr:cNvPr id="725" name="n_2mainValue【消防施設】&#10;一人当たり面積">
          <a:extLst>
            <a:ext uri="{FF2B5EF4-FFF2-40B4-BE49-F238E27FC236}">
              <a16:creationId xmlns:a16="http://schemas.microsoft.com/office/drawing/2014/main" id="{00000000-0008-0000-0F00-0000D5020000}"/>
            </a:ext>
          </a:extLst>
        </xdr:cNvPr>
        <xdr:cNvSpPr txBox="1"/>
      </xdr:nvSpPr>
      <xdr:spPr>
        <a:xfrm>
          <a:off x="20199427" y="1367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156046</xdr:rowOff>
    </xdr:from>
    <xdr:ext cx="469744" cy="259045"/>
    <xdr:sp macro="" textlink="">
      <xdr:nvSpPr>
        <xdr:cNvPr id="726" name="n_3mainValue【消防施設】&#10;一人当たり面積">
          <a:extLst>
            <a:ext uri="{FF2B5EF4-FFF2-40B4-BE49-F238E27FC236}">
              <a16:creationId xmlns:a16="http://schemas.microsoft.com/office/drawing/2014/main" id="{00000000-0008-0000-0F00-0000D6020000}"/>
            </a:ext>
          </a:extLst>
        </xdr:cNvPr>
        <xdr:cNvSpPr txBox="1"/>
      </xdr:nvSpPr>
      <xdr:spPr>
        <a:xfrm>
          <a:off x="19310427" y="1370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92364</xdr:rowOff>
    </xdr:from>
    <xdr:ext cx="469744" cy="259045"/>
    <xdr:sp macro="" textlink="">
      <xdr:nvSpPr>
        <xdr:cNvPr id="727" name="n_4mainValue【消防施設】&#10;一人当たり面積">
          <a:extLst>
            <a:ext uri="{FF2B5EF4-FFF2-40B4-BE49-F238E27FC236}">
              <a16:creationId xmlns:a16="http://schemas.microsoft.com/office/drawing/2014/main" id="{00000000-0008-0000-0F00-0000D7020000}"/>
            </a:ext>
          </a:extLst>
        </xdr:cNvPr>
        <xdr:cNvSpPr txBox="1"/>
      </xdr:nvSpPr>
      <xdr:spPr>
        <a:xfrm>
          <a:off x="18421427" y="138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庁舎】&#10;有形固定資産減価償却率グラフ枠">
          <a:extLst>
            <a:ext uri="{FF2B5EF4-FFF2-40B4-BE49-F238E27FC236}">
              <a16:creationId xmlns:a16="http://schemas.microsoft.com/office/drawing/2014/main" id="{00000000-0008-0000-0F00-0000F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113756</xdr:rowOff>
    </xdr:from>
    <xdr:to>
      <xdr:col>85</xdr:col>
      <xdr:colOff>126364</xdr:colOff>
      <xdr:row>109</xdr:row>
      <xdr:rowOff>30480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16318864" y="1725875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54" name="【庁舎】&#10;有形固定資産減価償却率最小値テキスト">
          <a:extLst>
            <a:ext uri="{FF2B5EF4-FFF2-40B4-BE49-F238E27FC236}">
              <a16:creationId xmlns:a16="http://schemas.microsoft.com/office/drawing/2014/main" id="{00000000-0008-0000-0F00-0000F2020000}"/>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60433</xdr:rowOff>
    </xdr:from>
    <xdr:ext cx="405111" cy="259045"/>
    <xdr:sp macro="" textlink="">
      <xdr:nvSpPr>
        <xdr:cNvPr id="756" name="【庁舎】&#10;有形固定資産減価償却率最大値テキスト">
          <a:extLst>
            <a:ext uri="{FF2B5EF4-FFF2-40B4-BE49-F238E27FC236}">
              <a16:creationId xmlns:a16="http://schemas.microsoft.com/office/drawing/2014/main" id="{00000000-0008-0000-0F00-0000F4020000}"/>
            </a:ext>
          </a:extLst>
        </xdr:cNvPr>
        <xdr:cNvSpPr txBox="1"/>
      </xdr:nvSpPr>
      <xdr:spPr>
        <a:xfrm>
          <a:off x="16357600" y="1703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113756</xdr:rowOff>
    </xdr:from>
    <xdr:to>
      <xdr:col>86</xdr:col>
      <xdr:colOff>25400</xdr:colOff>
      <xdr:row>100</xdr:row>
      <xdr:rowOff>113756</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6230600" y="17258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34851</xdr:rowOff>
    </xdr:from>
    <xdr:ext cx="405111" cy="259045"/>
    <xdr:sp macro="" textlink="">
      <xdr:nvSpPr>
        <xdr:cNvPr id="758" name="【庁舎】&#10;有形固定資産減価償却率平均値テキスト">
          <a:extLst>
            <a:ext uri="{FF2B5EF4-FFF2-40B4-BE49-F238E27FC236}">
              <a16:creationId xmlns:a16="http://schemas.microsoft.com/office/drawing/2014/main" id="{00000000-0008-0000-0F00-0000F6020000}"/>
            </a:ext>
          </a:extLst>
        </xdr:cNvPr>
        <xdr:cNvSpPr txBox="1"/>
      </xdr:nvSpPr>
      <xdr:spPr>
        <a:xfrm>
          <a:off x="16357600" y="18037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56424</xdr:rowOff>
    </xdr:from>
    <xdr:to>
      <xdr:col>85</xdr:col>
      <xdr:colOff>177800</xdr:colOff>
      <xdr:row>105</xdr:row>
      <xdr:rowOff>158024</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6268700" y="1805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41729</xdr:rowOff>
    </xdr:from>
    <xdr:to>
      <xdr:col>81</xdr:col>
      <xdr:colOff>101600</xdr:colOff>
      <xdr:row>105</xdr:row>
      <xdr:rowOff>143329</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5430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133169</xdr:rowOff>
    </xdr:from>
    <xdr:to>
      <xdr:col>76</xdr:col>
      <xdr:colOff>165100</xdr:colOff>
      <xdr:row>105</xdr:row>
      <xdr:rowOff>63319</xdr:rowOff>
    </xdr:to>
    <xdr:sp macro="" textlink="">
      <xdr:nvSpPr>
        <xdr:cNvPr id="761" name="フローチャート: 判断 760">
          <a:extLst>
            <a:ext uri="{FF2B5EF4-FFF2-40B4-BE49-F238E27FC236}">
              <a16:creationId xmlns:a16="http://schemas.microsoft.com/office/drawing/2014/main" id="{00000000-0008-0000-0F00-0000F9020000}"/>
            </a:ext>
          </a:extLst>
        </xdr:cNvPr>
        <xdr:cNvSpPr/>
      </xdr:nvSpPr>
      <xdr:spPr>
        <a:xfrm>
          <a:off x="14541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71120</xdr:rowOff>
    </xdr:from>
    <xdr:to>
      <xdr:col>72</xdr:col>
      <xdr:colOff>38100</xdr:colOff>
      <xdr:row>105</xdr:row>
      <xdr:rowOff>1270</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3652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40095</xdr:rowOff>
    </xdr:from>
    <xdr:to>
      <xdr:col>67</xdr:col>
      <xdr:colOff>101600</xdr:colOff>
      <xdr:row>104</xdr:row>
      <xdr:rowOff>141695</xdr:rowOff>
    </xdr:to>
    <xdr:sp macro="" textlink="">
      <xdr:nvSpPr>
        <xdr:cNvPr id="763" name="フローチャート: 判断 762">
          <a:extLst>
            <a:ext uri="{FF2B5EF4-FFF2-40B4-BE49-F238E27FC236}">
              <a16:creationId xmlns:a16="http://schemas.microsoft.com/office/drawing/2014/main" id="{00000000-0008-0000-0F00-0000FB020000}"/>
            </a:ext>
          </a:extLst>
        </xdr:cNvPr>
        <xdr:cNvSpPr/>
      </xdr:nvSpPr>
      <xdr:spPr>
        <a:xfrm>
          <a:off x="12763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xdr:rowOff>
    </xdr:from>
    <xdr:to>
      <xdr:col>85</xdr:col>
      <xdr:colOff>177800</xdr:colOff>
      <xdr:row>105</xdr:row>
      <xdr:rowOff>102507</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62687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23784</xdr:rowOff>
    </xdr:from>
    <xdr:ext cx="405111" cy="259045"/>
    <xdr:sp macro="" textlink="">
      <xdr:nvSpPr>
        <xdr:cNvPr id="770" name="【庁舎】&#10;有形固定資産減価償却率該当値テキスト">
          <a:extLst>
            <a:ext uri="{FF2B5EF4-FFF2-40B4-BE49-F238E27FC236}">
              <a16:creationId xmlns:a16="http://schemas.microsoft.com/office/drawing/2014/main" id="{00000000-0008-0000-0F00-000002030000}"/>
            </a:ext>
          </a:extLst>
        </xdr:cNvPr>
        <xdr:cNvSpPr txBox="1"/>
      </xdr:nvSpPr>
      <xdr:spPr>
        <a:xfrm>
          <a:off x="16357600" y="1785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5430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51707</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5481300" y="1800987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907</xdr:rowOff>
    </xdr:from>
    <xdr:to>
      <xdr:col>76</xdr:col>
      <xdr:colOff>165100</xdr:colOff>
      <xdr:row>105</xdr:row>
      <xdr:rowOff>102507</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4541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xdr:rowOff>
    </xdr:from>
    <xdr:to>
      <xdr:col>81</xdr:col>
      <xdr:colOff>50800</xdr:colOff>
      <xdr:row>105</xdr:row>
      <xdr:rowOff>51707</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flipV="1">
          <a:off x="14592300" y="1800987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162561</xdr:rowOff>
    </xdr:from>
    <xdr:to>
      <xdr:col>72</xdr:col>
      <xdr:colOff>38100</xdr:colOff>
      <xdr:row>104</xdr:row>
      <xdr:rowOff>92711</xdr:rowOff>
    </xdr:to>
    <xdr:sp macro="" textlink="">
      <xdr:nvSpPr>
        <xdr:cNvPr id="775" name="楕円 774">
          <a:extLst>
            <a:ext uri="{FF2B5EF4-FFF2-40B4-BE49-F238E27FC236}">
              <a16:creationId xmlns:a16="http://schemas.microsoft.com/office/drawing/2014/main" id="{00000000-0008-0000-0F00-000007030000}"/>
            </a:ext>
          </a:extLst>
        </xdr:cNvPr>
        <xdr:cNvSpPr/>
      </xdr:nvSpPr>
      <xdr:spPr>
        <a:xfrm>
          <a:off x="13652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41911</xdr:rowOff>
    </xdr:from>
    <xdr:to>
      <xdr:col>76</xdr:col>
      <xdr:colOff>114300</xdr:colOff>
      <xdr:row>105</xdr:row>
      <xdr:rowOff>51707</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3703300" y="17872711"/>
          <a:ext cx="889000" cy="18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162561</xdr:rowOff>
    </xdr:from>
    <xdr:to>
      <xdr:col>67</xdr:col>
      <xdr:colOff>101600</xdr:colOff>
      <xdr:row>104</xdr:row>
      <xdr:rowOff>92711</xdr:rowOff>
    </xdr:to>
    <xdr:sp macro="" textlink="">
      <xdr:nvSpPr>
        <xdr:cNvPr id="777" name="楕円 776">
          <a:extLst>
            <a:ext uri="{FF2B5EF4-FFF2-40B4-BE49-F238E27FC236}">
              <a16:creationId xmlns:a16="http://schemas.microsoft.com/office/drawing/2014/main" id="{00000000-0008-0000-0F00-000009030000}"/>
            </a:ext>
          </a:extLst>
        </xdr:cNvPr>
        <xdr:cNvSpPr/>
      </xdr:nvSpPr>
      <xdr:spPr>
        <a:xfrm>
          <a:off x="12763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41911</xdr:rowOff>
    </xdr:from>
    <xdr:to>
      <xdr:col>71</xdr:col>
      <xdr:colOff>177800</xdr:colOff>
      <xdr:row>104</xdr:row>
      <xdr:rowOff>41911</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2814300" y="17872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134456</xdr:rowOff>
    </xdr:from>
    <xdr:ext cx="405111" cy="259045"/>
    <xdr:sp macro="" textlink="">
      <xdr:nvSpPr>
        <xdr:cNvPr id="779" name="n_1aveValue【庁舎】&#10;有形固定資産減価償却率">
          <a:extLst>
            <a:ext uri="{FF2B5EF4-FFF2-40B4-BE49-F238E27FC236}">
              <a16:creationId xmlns:a16="http://schemas.microsoft.com/office/drawing/2014/main" id="{00000000-0008-0000-0F00-00000B030000}"/>
            </a:ext>
          </a:extLst>
        </xdr:cNvPr>
        <xdr:cNvSpPr txBox="1"/>
      </xdr:nvSpPr>
      <xdr:spPr>
        <a:xfrm>
          <a:off x="152660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79846</xdr:rowOff>
    </xdr:from>
    <xdr:ext cx="405111" cy="259045"/>
    <xdr:sp macro="" textlink="">
      <xdr:nvSpPr>
        <xdr:cNvPr id="780" name="n_2aveValue【庁舎】&#10;有形固定資産減価償却率">
          <a:extLst>
            <a:ext uri="{FF2B5EF4-FFF2-40B4-BE49-F238E27FC236}">
              <a16:creationId xmlns:a16="http://schemas.microsoft.com/office/drawing/2014/main" id="{00000000-0008-0000-0F00-00000C030000}"/>
            </a:ext>
          </a:extLst>
        </xdr:cNvPr>
        <xdr:cNvSpPr txBox="1"/>
      </xdr:nvSpPr>
      <xdr:spPr>
        <a:xfrm>
          <a:off x="14389744" y="1773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163847</xdr:rowOff>
    </xdr:from>
    <xdr:ext cx="405111" cy="259045"/>
    <xdr:sp macro="" textlink="">
      <xdr:nvSpPr>
        <xdr:cNvPr id="781" name="n_3aveValue【庁舎】&#10;有形固定資産減価償却率">
          <a:extLst>
            <a:ext uri="{FF2B5EF4-FFF2-40B4-BE49-F238E27FC236}">
              <a16:creationId xmlns:a16="http://schemas.microsoft.com/office/drawing/2014/main" id="{00000000-0008-0000-0F00-00000D030000}"/>
            </a:ext>
          </a:extLst>
        </xdr:cNvPr>
        <xdr:cNvSpPr txBox="1"/>
      </xdr:nvSpPr>
      <xdr:spPr>
        <a:xfrm>
          <a:off x="13500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132822</xdr:rowOff>
    </xdr:from>
    <xdr:ext cx="405111" cy="259045"/>
    <xdr:sp macro="" textlink="">
      <xdr:nvSpPr>
        <xdr:cNvPr id="782" name="n_4aveValue【庁舎】&#10;有形固定資産減価償却率">
          <a:extLst>
            <a:ext uri="{FF2B5EF4-FFF2-40B4-BE49-F238E27FC236}">
              <a16:creationId xmlns:a16="http://schemas.microsoft.com/office/drawing/2014/main" id="{00000000-0008-0000-0F00-00000E030000}"/>
            </a:ext>
          </a:extLst>
        </xdr:cNvPr>
        <xdr:cNvSpPr txBox="1"/>
      </xdr:nvSpPr>
      <xdr:spPr>
        <a:xfrm>
          <a:off x="12611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74947</xdr:rowOff>
    </xdr:from>
    <xdr:ext cx="405111" cy="259045"/>
    <xdr:sp macro="" textlink="">
      <xdr:nvSpPr>
        <xdr:cNvPr id="783" name="n_1mainValue【庁舎】&#10;有形固定資産減価償却率">
          <a:extLst>
            <a:ext uri="{FF2B5EF4-FFF2-40B4-BE49-F238E27FC236}">
              <a16:creationId xmlns:a16="http://schemas.microsoft.com/office/drawing/2014/main" id="{00000000-0008-0000-0F00-00000F030000}"/>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93634</xdr:rowOff>
    </xdr:from>
    <xdr:ext cx="405111" cy="259045"/>
    <xdr:sp macro="" textlink="">
      <xdr:nvSpPr>
        <xdr:cNvPr id="784" name="n_2mainValue【庁舎】&#10;有形固定資産減価償却率">
          <a:extLst>
            <a:ext uri="{FF2B5EF4-FFF2-40B4-BE49-F238E27FC236}">
              <a16:creationId xmlns:a16="http://schemas.microsoft.com/office/drawing/2014/main" id="{00000000-0008-0000-0F00-000010030000}"/>
            </a:ext>
          </a:extLst>
        </xdr:cNvPr>
        <xdr:cNvSpPr txBox="1"/>
      </xdr:nvSpPr>
      <xdr:spPr>
        <a:xfrm>
          <a:off x="14389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109238</xdr:rowOff>
    </xdr:from>
    <xdr:ext cx="405111" cy="259045"/>
    <xdr:sp macro="" textlink="">
      <xdr:nvSpPr>
        <xdr:cNvPr id="785" name="n_3mainValue【庁舎】&#10;有形固定資産減価償却率">
          <a:extLst>
            <a:ext uri="{FF2B5EF4-FFF2-40B4-BE49-F238E27FC236}">
              <a16:creationId xmlns:a16="http://schemas.microsoft.com/office/drawing/2014/main" id="{00000000-0008-0000-0F00-000011030000}"/>
            </a:ext>
          </a:extLst>
        </xdr:cNvPr>
        <xdr:cNvSpPr txBox="1"/>
      </xdr:nvSpPr>
      <xdr:spPr>
        <a:xfrm>
          <a:off x="13500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109238</xdr:rowOff>
    </xdr:from>
    <xdr:ext cx="405111" cy="259045"/>
    <xdr:sp macro="" textlink="">
      <xdr:nvSpPr>
        <xdr:cNvPr id="786" name="n_4mainValue【庁舎】&#10;有形固定資産減価償却率">
          <a:extLst>
            <a:ext uri="{FF2B5EF4-FFF2-40B4-BE49-F238E27FC236}">
              <a16:creationId xmlns:a16="http://schemas.microsoft.com/office/drawing/2014/main" id="{00000000-0008-0000-0F00-000012030000}"/>
            </a:ext>
          </a:extLst>
        </xdr:cNvPr>
        <xdr:cNvSpPr txBox="1"/>
      </xdr:nvSpPr>
      <xdr:spPr>
        <a:xfrm>
          <a:off x="12611744"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庁舎】&#10;一人当たり面積グラフ枠">
          <a:extLst>
            <a:ext uri="{FF2B5EF4-FFF2-40B4-BE49-F238E27FC236}">
              <a16:creationId xmlns:a16="http://schemas.microsoft.com/office/drawing/2014/main" id="{00000000-0008-0000-0F00-00002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89536</xdr:rowOff>
    </xdr:from>
    <xdr:to>
      <xdr:col>116</xdr:col>
      <xdr:colOff>62864</xdr:colOff>
      <xdr:row>107</xdr:row>
      <xdr:rowOff>144780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flipV="1">
          <a:off x="22160864" y="17063086"/>
          <a:ext cx="0" cy="1426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148607</xdr:rowOff>
    </xdr:from>
    <xdr:ext cx="469744" cy="259045"/>
    <xdr:sp macro="" textlink="">
      <xdr:nvSpPr>
        <xdr:cNvPr id="811" name="【庁舎】&#10;一人当たり面積最小値テキスト">
          <a:extLst>
            <a:ext uri="{FF2B5EF4-FFF2-40B4-BE49-F238E27FC236}">
              <a16:creationId xmlns:a16="http://schemas.microsoft.com/office/drawing/2014/main" id="{00000000-0008-0000-0F00-00002B030000}"/>
            </a:ext>
          </a:extLst>
        </xdr:cNvPr>
        <xdr:cNvSpPr txBox="1"/>
      </xdr:nvSpPr>
      <xdr:spPr>
        <a:xfrm>
          <a:off x="22199600" y="184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144780</xdr:rowOff>
    </xdr:from>
    <xdr:to>
      <xdr:col>116</xdr:col>
      <xdr:colOff>152400</xdr:colOff>
      <xdr:row>107</xdr:row>
      <xdr:rowOff>144780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22072600" y="1848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36213</xdr:rowOff>
    </xdr:from>
    <xdr:ext cx="469744" cy="259045"/>
    <xdr:sp macro="" textlink="">
      <xdr:nvSpPr>
        <xdr:cNvPr id="813" name="【庁舎】&#10;一人当たり面積最大値テキスト">
          <a:extLst>
            <a:ext uri="{FF2B5EF4-FFF2-40B4-BE49-F238E27FC236}">
              <a16:creationId xmlns:a16="http://schemas.microsoft.com/office/drawing/2014/main" id="{00000000-0008-0000-0F00-00002D030000}"/>
            </a:ext>
          </a:extLst>
        </xdr:cNvPr>
        <xdr:cNvSpPr txBox="1"/>
      </xdr:nvSpPr>
      <xdr:spPr>
        <a:xfrm>
          <a:off x="22199600" y="1683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89536</xdr:rowOff>
    </xdr:from>
    <xdr:to>
      <xdr:col>116</xdr:col>
      <xdr:colOff>152400</xdr:colOff>
      <xdr:row>99</xdr:row>
      <xdr:rowOff>89536</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22072600" y="1706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143527</xdr:rowOff>
    </xdr:from>
    <xdr:ext cx="469744" cy="259045"/>
    <xdr:sp macro="" textlink="">
      <xdr:nvSpPr>
        <xdr:cNvPr id="815" name="【庁舎】&#10;一人当たり面積平均値テキスト">
          <a:extLst>
            <a:ext uri="{FF2B5EF4-FFF2-40B4-BE49-F238E27FC236}">
              <a16:creationId xmlns:a16="http://schemas.microsoft.com/office/drawing/2014/main" id="{00000000-0008-0000-0F00-00002F030000}"/>
            </a:ext>
          </a:extLst>
        </xdr:cNvPr>
        <xdr:cNvSpPr txBox="1"/>
      </xdr:nvSpPr>
      <xdr:spPr>
        <a:xfrm>
          <a:off x="22199600" y="1763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120650</xdr:rowOff>
    </xdr:from>
    <xdr:to>
      <xdr:col>116</xdr:col>
      <xdr:colOff>114300</xdr:colOff>
      <xdr:row>104</xdr:row>
      <xdr:rowOff>50800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221107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130175</xdr:rowOff>
    </xdr:from>
    <xdr:to>
      <xdr:col>112</xdr:col>
      <xdr:colOff>38100</xdr:colOff>
      <xdr:row>104</xdr:row>
      <xdr:rowOff>60325</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21272500" y="1778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137795</xdr:rowOff>
    </xdr:from>
    <xdr:to>
      <xdr:col>107</xdr:col>
      <xdr:colOff>101600</xdr:colOff>
      <xdr:row>104</xdr:row>
      <xdr:rowOff>67945</xdr:rowOff>
    </xdr:to>
    <xdr:sp macro="" textlink="">
      <xdr:nvSpPr>
        <xdr:cNvPr id="818" name="フローチャート: 判断 817">
          <a:extLst>
            <a:ext uri="{FF2B5EF4-FFF2-40B4-BE49-F238E27FC236}">
              <a16:creationId xmlns:a16="http://schemas.microsoft.com/office/drawing/2014/main" id="{00000000-0008-0000-0F00-000032030000}"/>
            </a:ext>
          </a:extLst>
        </xdr:cNvPr>
        <xdr:cNvSpPr/>
      </xdr:nvSpPr>
      <xdr:spPr>
        <a:xfrm>
          <a:off x="203835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61595</xdr:rowOff>
    </xdr:from>
    <xdr:to>
      <xdr:col>102</xdr:col>
      <xdr:colOff>165100</xdr:colOff>
      <xdr:row>104</xdr:row>
      <xdr:rowOff>163195</xdr:rowOff>
    </xdr:to>
    <xdr:sp macro="" textlink="">
      <xdr:nvSpPr>
        <xdr:cNvPr id="819" name="フローチャート: 判断 818">
          <a:extLst>
            <a:ext uri="{FF2B5EF4-FFF2-40B4-BE49-F238E27FC236}">
              <a16:creationId xmlns:a16="http://schemas.microsoft.com/office/drawing/2014/main" id="{00000000-0008-0000-0F00-000033030000}"/>
            </a:ext>
          </a:extLst>
        </xdr:cNvPr>
        <xdr:cNvSpPr/>
      </xdr:nvSpPr>
      <xdr:spPr>
        <a:xfrm>
          <a:off x="19494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86361</xdr:rowOff>
    </xdr:from>
    <xdr:to>
      <xdr:col>98</xdr:col>
      <xdr:colOff>38100</xdr:colOff>
      <xdr:row>105</xdr:row>
      <xdr:rowOff>16511</xdr:rowOff>
    </xdr:to>
    <xdr:sp macro="" textlink="">
      <xdr:nvSpPr>
        <xdr:cNvPr id="820" name="フローチャート: 判断 819">
          <a:extLst>
            <a:ext uri="{FF2B5EF4-FFF2-40B4-BE49-F238E27FC236}">
              <a16:creationId xmlns:a16="http://schemas.microsoft.com/office/drawing/2014/main" id="{00000000-0008-0000-0F00-000034030000}"/>
            </a:ext>
          </a:extLst>
        </xdr:cNvPr>
        <xdr:cNvSpPr/>
      </xdr:nvSpPr>
      <xdr:spPr>
        <a:xfrm>
          <a:off x="18605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F00-00003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221107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30497</xdr:rowOff>
    </xdr:from>
    <xdr:ext cx="469744" cy="259045"/>
    <xdr:sp macro="" textlink="">
      <xdr:nvSpPr>
        <xdr:cNvPr id="827" name="【庁舎】&#10;一人当たり面積該当値テキスト">
          <a:extLst>
            <a:ext uri="{FF2B5EF4-FFF2-40B4-BE49-F238E27FC236}">
              <a16:creationId xmlns:a16="http://schemas.microsoft.com/office/drawing/2014/main" id="{00000000-0008-0000-0F00-00003B030000}"/>
            </a:ext>
          </a:extLst>
        </xdr:cNvPr>
        <xdr:cNvSpPr txBox="1"/>
      </xdr:nvSpPr>
      <xdr:spPr>
        <a:xfrm>
          <a:off x="22199600"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59689</xdr:rowOff>
    </xdr:from>
    <xdr:to>
      <xdr:col>112</xdr:col>
      <xdr:colOff>38100</xdr:colOff>
      <xdr:row>106</xdr:row>
      <xdr:rowOff>161289</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2127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102870</xdr:rowOff>
    </xdr:from>
    <xdr:to>
      <xdr:col>116</xdr:col>
      <xdr:colOff>63500</xdr:colOff>
      <xdr:row>106</xdr:row>
      <xdr:rowOff>110489</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flipV="1">
          <a:off x="21323300" y="182765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67311</xdr:rowOff>
    </xdr:from>
    <xdr:to>
      <xdr:col>107</xdr:col>
      <xdr:colOff>101600</xdr:colOff>
      <xdr:row>106</xdr:row>
      <xdr:rowOff>168911</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20383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110489</xdr:rowOff>
    </xdr:from>
    <xdr:to>
      <xdr:col>111</xdr:col>
      <xdr:colOff>177800</xdr:colOff>
      <xdr:row>106</xdr:row>
      <xdr:rowOff>118111</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flipV="1">
          <a:off x="20434300" y="182841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71120</xdr:rowOff>
    </xdr:from>
    <xdr:to>
      <xdr:col>102</xdr:col>
      <xdr:colOff>165100</xdr:colOff>
      <xdr:row>107</xdr:row>
      <xdr:rowOff>1270</xdr:rowOff>
    </xdr:to>
    <xdr:sp macro="" textlink="">
      <xdr:nvSpPr>
        <xdr:cNvPr id="832" name="楕円 831">
          <a:extLst>
            <a:ext uri="{FF2B5EF4-FFF2-40B4-BE49-F238E27FC236}">
              <a16:creationId xmlns:a16="http://schemas.microsoft.com/office/drawing/2014/main" id="{00000000-0008-0000-0F00-000040030000}"/>
            </a:ext>
          </a:extLst>
        </xdr:cNvPr>
        <xdr:cNvSpPr/>
      </xdr:nvSpPr>
      <xdr:spPr>
        <a:xfrm>
          <a:off x="19494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118111</xdr:rowOff>
    </xdr:from>
    <xdr:to>
      <xdr:col>107</xdr:col>
      <xdr:colOff>50800</xdr:colOff>
      <xdr:row>106</xdr:row>
      <xdr:rowOff>121920</xdr:rowOff>
    </xdr:to>
    <xdr:cxnSp macro="">
      <xdr:nvCxnSpPr>
        <xdr:cNvPr id="833" name="直線コネクタ 832">
          <a:extLst>
            <a:ext uri="{FF2B5EF4-FFF2-40B4-BE49-F238E27FC236}">
              <a16:creationId xmlns:a16="http://schemas.microsoft.com/office/drawing/2014/main" id="{00000000-0008-0000-0F00-000041030000}"/>
            </a:ext>
          </a:extLst>
        </xdr:cNvPr>
        <xdr:cNvCxnSpPr/>
      </xdr:nvCxnSpPr>
      <xdr:spPr>
        <a:xfrm flipV="1">
          <a:off x="19545300" y="182918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78739</xdr:rowOff>
    </xdr:from>
    <xdr:to>
      <xdr:col>98</xdr:col>
      <xdr:colOff>38100</xdr:colOff>
      <xdr:row>107</xdr:row>
      <xdr:rowOff>8889</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18605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121920</xdr:rowOff>
    </xdr:from>
    <xdr:to>
      <xdr:col>102</xdr:col>
      <xdr:colOff>114300</xdr:colOff>
      <xdr:row>106</xdr:row>
      <xdr:rowOff>129539</xdr:rowOff>
    </xdr:to>
    <xdr:cxnSp macro="">
      <xdr:nvCxnSpPr>
        <xdr:cNvPr id="835" name="直線コネクタ 834">
          <a:extLst>
            <a:ext uri="{FF2B5EF4-FFF2-40B4-BE49-F238E27FC236}">
              <a16:creationId xmlns:a16="http://schemas.microsoft.com/office/drawing/2014/main" id="{00000000-0008-0000-0F00-000043030000}"/>
            </a:ext>
          </a:extLst>
        </xdr:cNvPr>
        <xdr:cNvCxnSpPr/>
      </xdr:nvCxnSpPr>
      <xdr:spPr>
        <a:xfrm flipV="1">
          <a:off x="18656300" y="18295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76852</xdr:rowOff>
    </xdr:from>
    <xdr:ext cx="469744" cy="259045"/>
    <xdr:sp macro="" textlink="">
      <xdr:nvSpPr>
        <xdr:cNvPr id="836" name="n_1aveValue【庁舎】&#10;一人当たり面積">
          <a:extLst>
            <a:ext uri="{FF2B5EF4-FFF2-40B4-BE49-F238E27FC236}">
              <a16:creationId xmlns:a16="http://schemas.microsoft.com/office/drawing/2014/main" id="{00000000-0008-0000-0F00-000044030000}"/>
            </a:ext>
          </a:extLst>
        </xdr:cNvPr>
        <xdr:cNvSpPr txBox="1"/>
      </xdr:nvSpPr>
      <xdr:spPr>
        <a:xfrm>
          <a:off x="21075727" y="1756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84472</xdr:rowOff>
    </xdr:from>
    <xdr:ext cx="469744" cy="259045"/>
    <xdr:sp macro="" textlink="">
      <xdr:nvSpPr>
        <xdr:cNvPr id="837" name="n_2aveValue【庁舎】&#10;一人当たり面積">
          <a:extLst>
            <a:ext uri="{FF2B5EF4-FFF2-40B4-BE49-F238E27FC236}">
              <a16:creationId xmlns:a16="http://schemas.microsoft.com/office/drawing/2014/main" id="{00000000-0008-0000-0F00-000045030000}"/>
            </a:ext>
          </a:extLst>
        </xdr:cNvPr>
        <xdr:cNvSpPr txBox="1"/>
      </xdr:nvSpPr>
      <xdr:spPr>
        <a:xfrm>
          <a:off x="20199427"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8272</xdr:rowOff>
    </xdr:from>
    <xdr:ext cx="469744" cy="259045"/>
    <xdr:sp macro="" textlink="">
      <xdr:nvSpPr>
        <xdr:cNvPr id="838" name="n_3aveValue【庁舎】&#10;一人当たり面積">
          <a:extLst>
            <a:ext uri="{FF2B5EF4-FFF2-40B4-BE49-F238E27FC236}">
              <a16:creationId xmlns:a16="http://schemas.microsoft.com/office/drawing/2014/main" id="{00000000-0008-0000-0F00-000046030000}"/>
            </a:ext>
          </a:extLst>
        </xdr:cNvPr>
        <xdr:cNvSpPr txBox="1"/>
      </xdr:nvSpPr>
      <xdr:spPr>
        <a:xfrm>
          <a:off x="19310427" y="1766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33038</xdr:rowOff>
    </xdr:from>
    <xdr:ext cx="469744" cy="259045"/>
    <xdr:sp macro="" textlink="">
      <xdr:nvSpPr>
        <xdr:cNvPr id="839" name="n_4aveValue【庁舎】&#10;一人当たり面積">
          <a:extLst>
            <a:ext uri="{FF2B5EF4-FFF2-40B4-BE49-F238E27FC236}">
              <a16:creationId xmlns:a16="http://schemas.microsoft.com/office/drawing/2014/main" id="{00000000-0008-0000-0F00-000047030000}"/>
            </a:ext>
          </a:extLst>
        </xdr:cNvPr>
        <xdr:cNvSpPr txBox="1"/>
      </xdr:nvSpPr>
      <xdr:spPr>
        <a:xfrm>
          <a:off x="18421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152416</xdr:rowOff>
    </xdr:from>
    <xdr:ext cx="469744" cy="259045"/>
    <xdr:sp macro="" textlink="">
      <xdr:nvSpPr>
        <xdr:cNvPr id="840" name="n_1mainValue【庁舎】&#10;一人当たり面積">
          <a:extLst>
            <a:ext uri="{FF2B5EF4-FFF2-40B4-BE49-F238E27FC236}">
              <a16:creationId xmlns:a16="http://schemas.microsoft.com/office/drawing/2014/main" id="{00000000-0008-0000-0F00-000048030000}"/>
            </a:ext>
          </a:extLst>
        </xdr:cNvPr>
        <xdr:cNvSpPr txBox="1"/>
      </xdr:nvSpPr>
      <xdr:spPr>
        <a:xfrm>
          <a:off x="210757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160038</xdr:rowOff>
    </xdr:from>
    <xdr:ext cx="469744" cy="259045"/>
    <xdr:sp macro="" textlink="">
      <xdr:nvSpPr>
        <xdr:cNvPr id="841" name="n_2mainValue【庁舎】&#10;一人当たり面積">
          <a:extLst>
            <a:ext uri="{FF2B5EF4-FFF2-40B4-BE49-F238E27FC236}">
              <a16:creationId xmlns:a16="http://schemas.microsoft.com/office/drawing/2014/main" id="{00000000-0008-0000-0F00-000049030000}"/>
            </a:ext>
          </a:extLst>
        </xdr:cNvPr>
        <xdr:cNvSpPr txBox="1"/>
      </xdr:nvSpPr>
      <xdr:spPr>
        <a:xfrm>
          <a:off x="20199427" y="1833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163847</xdr:rowOff>
    </xdr:from>
    <xdr:ext cx="469744" cy="259045"/>
    <xdr:sp macro="" textlink="">
      <xdr:nvSpPr>
        <xdr:cNvPr id="842" name="n_3mainValue【庁舎】&#10;一人当たり面積">
          <a:extLst>
            <a:ext uri="{FF2B5EF4-FFF2-40B4-BE49-F238E27FC236}">
              <a16:creationId xmlns:a16="http://schemas.microsoft.com/office/drawing/2014/main" id="{00000000-0008-0000-0F00-00004A030000}"/>
            </a:ext>
          </a:extLst>
        </xdr:cNvPr>
        <xdr:cNvSpPr txBox="1"/>
      </xdr:nvSpPr>
      <xdr:spPr>
        <a:xfrm>
          <a:off x="19310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xdr:rowOff>
    </xdr:from>
    <xdr:ext cx="469744" cy="259045"/>
    <xdr:sp macro="" textlink="">
      <xdr:nvSpPr>
        <xdr:cNvPr id="843" name="n_4mainValue【庁舎】&#10;一人当たり面積">
          <a:extLst>
            <a:ext uri="{FF2B5EF4-FFF2-40B4-BE49-F238E27FC236}">
              <a16:creationId xmlns:a16="http://schemas.microsoft.com/office/drawing/2014/main" id="{00000000-0008-0000-0F00-00004B030000}"/>
            </a:ext>
          </a:extLst>
        </xdr:cNvPr>
        <xdr:cNvSpPr txBox="1"/>
      </xdr:nvSpPr>
      <xdr:spPr>
        <a:xfrm>
          <a:off x="18421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有形固定資産減価償却率（老朽化）が高い施設は、保健センター（上、免田、岡原）であり、低い施設は、体育館・プール（各運動公園）、福祉施設（救護施設、ヘルシーランド、ふれあい福祉センター、白寿荘）、市民会館（須恵文化ホール、球磨郡青年会館）、一般廃棄物処理施設（クリーンプラザ）、消防施設（消防詰所、上球磨消防組合）、庁舎（本庁舎、各支所）である。保健センターの有形固定資産減価償却率は、上保健センターが</a:t>
          </a:r>
          <a:r>
            <a:rPr kumimoji="1" lang="en-US" altLang="ja-JP" sz="1300">
              <a:latin typeface="ＭＳ Ｐゴシック" panose="020B0600070205080204" pitchFamily="50" charset="-128"/>
              <a:ea typeface="ＭＳ Ｐゴシック" panose="020B0600070205080204" pitchFamily="50" charset="-128"/>
            </a:rPr>
            <a:t>56.0</a:t>
          </a:r>
          <a:r>
            <a:rPr kumimoji="1" lang="ja-JP" altLang="en-US" sz="1300">
              <a:latin typeface="ＭＳ Ｐゴシック" panose="020B0600070205080204" pitchFamily="50" charset="-128"/>
              <a:ea typeface="ＭＳ Ｐゴシック" panose="020B0600070205080204" pitchFamily="50" charset="-128"/>
            </a:rPr>
            <a:t>％、免田保健センターが</a:t>
          </a:r>
          <a:r>
            <a:rPr kumimoji="1" lang="en-US" altLang="ja-JP" sz="1300">
              <a:latin typeface="ＭＳ Ｐゴシック" panose="020B0600070205080204" pitchFamily="50" charset="-128"/>
              <a:ea typeface="ＭＳ Ｐゴシック" panose="020B0600070205080204" pitchFamily="50" charset="-128"/>
            </a:rPr>
            <a:t>86.8</a:t>
          </a:r>
          <a:r>
            <a:rPr kumimoji="1" lang="ja-JP" altLang="en-US" sz="1300">
              <a:latin typeface="ＭＳ Ｐゴシック" panose="020B0600070205080204" pitchFamily="50" charset="-128"/>
              <a:ea typeface="ＭＳ Ｐゴシック" panose="020B0600070205080204" pitchFamily="50" charset="-128"/>
            </a:rPr>
            <a:t>％、岡原保健センターが</a:t>
          </a:r>
          <a:r>
            <a:rPr kumimoji="1" lang="en-US" altLang="ja-JP" sz="1300">
              <a:latin typeface="ＭＳ Ｐゴシック" panose="020B0600070205080204" pitchFamily="50" charset="-128"/>
              <a:ea typeface="ＭＳ Ｐゴシック" panose="020B0600070205080204" pitchFamily="50" charset="-128"/>
            </a:rPr>
            <a:t>86.4</a:t>
          </a:r>
          <a:r>
            <a:rPr kumimoji="1" lang="ja-JP" altLang="en-US" sz="1300">
              <a:latin typeface="ＭＳ Ｐゴシック" panose="020B0600070205080204" pitchFamily="50" charset="-128"/>
              <a:ea typeface="ＭＳ Ｐゴシック" panose="020B0600070205080204" pitchFamily="50" charset="-128"/>
            </a:rPr>
            <a:t>％と全体的に高くなっている。公共施設個別施設計画に基づく施設の集約化、民間活用や用途変更などにより、施設の最適化に取り組んでいくこととしている。</a:t>
          </a:r>
        </a:p>
        <a:p>
          <a:r>
            <a:rPr kumimoji="1" lang="ja-JP" altLang="en-US" sz="1300">
              <a:latin typeface="ＭＳ Ｐゴシック" panose="020B0600070205080204" pitchFamily="50" charset="-128"/>
              <a:ea typeface="ＭＳ Ｐゴシック" panose="020B0600070205080204" pitchFamily="50" charset="-128"/>
            </a:rPr>
            <a:t>町民一人当たりの保有量で考えた場合、ほとんどの類型において類似団体平均と比較して同水準か下回っているものの、福祉施設と消防施設については類似団体平均を上回っている。消防施設については、消防団の活動単位数を大きく上回る施設数を有しており、地域の状況等も加味しながら、消防詰所などの統廃合を進めていくこととしている。引き続き、将来の人口や財政規模にあった公共施設の最適化を行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75" thickBot="1" x14ac:dyDescent="0.2">
      <c r="B2" s="182" t="s">
        <v>83</v>
      </c>
      <c r="C2" s="182"/>
      <c r="D2" s="183"/>
    </row>
    <row r="3" spans="1:119" ht="18.75" customHeight="1" thickBot="1" x14ac:dyDescent="0.2">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15">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14403450</v>
      </c>
      <c r="BO4" s="407"/>
      <c r="BP4" s="407"/>
      <c r="BQ4" s="407"/>
      <c r="BR4" s="407"/>
      <c r="BS4" s="407"/>
      <c r="BT4" s="407"/>
      <c r="BU4" s="408"/>
      <c r="BV4" s="406">
        <v>15212947</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11</v>
      </c>
      <c r="CU4" s="413"/>
      <c r="CV4" s="413"/>
      <c r="CW4" s="413"/>
      <c r="CX4" s="413"/>
      <c r="CY4" s="413"/>
      <c r="CZ4" s="413"/>
      <c r="DA4" s="414"/>
      <c r="DB4" s="412">
        <v>10</v>
      </c>
      <c r="DC4" s="413"/>
      <c r="DD4" s="413"/>
      <c r="DE4" s="413"/>
      <c r="DF4" s="413"/>
      <c r="DG4" s="413"/>
      <c r="DH4" s="413"/>
      <c r="DI4" s="414"/>
    </row>
    <row r="5" spans="1:119" ht="18.75" customHeight="1" x14ac:dyDescent="0.15">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13435971</v>
      </c>
      <c r="BO5" s="444"/>
      <c r="BP5" s="444"/>
      <c r="BQ5" s="444"/>
      <c r="BR5" s="444"/>
      <c r="BS5" s="444"/>
      <c r="BT5" s="444"/>
      <c r="BU5" s="445"/>
      <c r="BV5" s="443">
        <v>14352074</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85.8</v>
      </c>
      <c r="CU5" s="441"/>
      <c r="CV5" s="441"/>
      <c r="CW5" s="441"/>
      <c r="CX5" s="441"/>
      <c r="CY5" s="441"/>
      <c r="CZ5" s="441"/>
      <c r="DA5" s="442"/>
      <c r="DB5" s="440">
        <v>84.1</v>
      </c>
      <c r="DC5" s="441"/>
      <c r="DD5" s="441"/>
      <c r="DE5" s="441"/>
      <c r="DF5" s="441"/>
      <c r="DG5" s="441"/>
      <c r="DH5" s="441"/>
      <c r="DI5" s="442"/>
    </row>
    <row r="6" spans="1:119" ht="18.75" customHeight="1" x14ac:dyDescent="0.15">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967479</v>
      </c>
      <c r="BO6" s="444"/>
      <c r="BP6" s="444"/>
      <c r="BQ6" s="444"/>
      <c r="BR6" s="444"/>
      <c r="BS6" s="444"/>
      <c r="BT6" s="444"/>
      <c r="BU6" s="445"/>
      <c r="BV6" s="443">
        <v>860873</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86.5</v>
      </c>
      <c r="CU6" s="481"/>
      <c r="CV6" s="481"/>
      <c r="CW6" s="481"/>
      <c r="CX6" s="481"/>
      <c r="CY6" s="481"/>
      <c r="CZ6" s="481"/>
      <c r="DA6" s="482"/>
      <c r="DB6" s="480">
        <v>86.2</v>
      </c>
      <c r="DC6" s="481"/>
      <c r="DD6" s="481"/>
      <c r="DE6" s="481"/>
      <c r="DF6" s="481"/>
      <c r="DG6" s="481"/>
      <c r="DH6" s="481"/>
      <c r="DI6" s="482"/>
    </row>
    <row r="7" spans="1:119" ht="18.75" customHeight="1" x14ac:dyDescent="0.15">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107</v>
      </c>
      <c r="AV7" s="476"/>
      <c r="AW7" s="476"/>
      <c r="AX7" s="476"/>
      <c r="AY7" s="477" t="s">
        <v>108</v>
      </c>
      <c r="AZ7" s="478"/>
      <c r="BA7" s="478"/>
      <c r="BB7" s="478"/>
      <c r="BC7" s="478"/>
      <c r="BD7" s="478"/>
      <c r="BE7" s="478"/>
      <c r="BF7" s="478"/>
      <c r="BG7" s="478"/>
      <c r="BH7" s="478"/>
      <c r="BI7" s="478"/>
      <c r="BJ7" s="478"/>
      <c r="BK7" s="478"/>
      <c r="BL7" s="478"/>
      <c r="BM7" s="479"/>
      <c r="BN7" s="443">
        <v>241858</v>
      </c>
      <c r="BO7" s="444"/>
      <c r="BP7" s="444"/>
      <c r="BQ7" s="444"/>
      <c r="BR7" s="444"/>
      <c r="BS7" s="444"/>
      <c r="BT7" s="444"/>
      <c r="BU7" s="445"/>
      <c r="BV7" s="443">
        <v>188520</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6587366</v>
      </c>
      <c r="CU7" s="444"/>
      <c r="CV7" s="444"/>
      <c r="CW7" s="444"/>
      <c r="CX7" s="444"/>
      <c r="CY7" s="444"/>
      <c r="CZ7" s="444"/>
      <c r="DA7" s="445"/>
      <c r="DB7" s="443">
        <v>6698885</v>
      </c>
      <c r="DC7" s="444"/>
      <c r="DD7" s="444"/>
      <c r="DE7" s="444"/>
      <c r="DF7" s="444"/>
      <c r="DG7" s="444"/>
      <c r="DH7" s="444"/>
      <c r="DI7" s="445"/>
    </row>
    <row r="8" spans="1:119" ht="18.75" customHeight="1" thickBot="1" x14ac:dyDescent="0.2">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111</v>
      </c>
      <c r="AV8" s="476"/>
      <c r="AW8" s="476"/>
      <c r="AX8" s="476"/>
      <c r="AY8" s="477" t="s">
        <v>112</v>
      </c>
      <c r="AZ8" s="478"/>
      <c r="BA8" s="478"/>
      <c r="BB8" s="478"/>
      <c r="BC8" s="478"/>
      <c r="BD8" s="478"/>
      <c r="BE8" s="478"/>
      <c r="BF8" s="478"/>
      <c r="BG8" s="478"/>
      <c r="BH8" s="478"/>
      <c r="BI8" s="478"/>
      <c r="BJ8" s="478"/>
      <c r="BK8" s="478"/>
      <c r="BL8" s="478"/>
      <c r="BM8" s="479"/>
      <c r="BN8" s="443">
        <v>725621</v>
      </c>
      <c r="BO8" s="444"/>
      <c r="BP8" s="444"/>
      <c r="BQ8" s="444"/>
      <c r="BR8" s="444"/>
      <c r="BS8" s="444"/>
      <c r="BT8" s="444"/>
      <c r="BU8" s="445"/>
      <c r="BV8" s="443">
        <v>672353</v>
      </c>
      <c r="BW8" s="444"/>
      <c r="BX8" s="444"/>
      <c r="BY8" s="444"/>
      <c r="BZ8" s="444"/>
      <c r="CA8" s="444"/>
      <c r="CB8" s="444"/>
      <c r="CC8" s="445"/>
      <c r="CD8" s="446" t="s">
        <v>113</v>
      </c>
      <c r="CE8" s="447"/>
      <c r="CF8" s="447"/>
      <c r="CG8" s="447"/>
      <c r="CH8" s="447"/>
      <c r="CI8" s="447"/>
      <c r="CJ8" s="447"/>
      <c r="CK8" s="447"/>
      <c r="CL8" s="447"/>
      <c r="CM8" s="447"/>
      <c r="CN8" s="447"/>
      <c r="CO8" s="447"/>
      <c r="CP8" s="447"/>
      <c r="CQ8" s="447"/>
      <c r="CR8" s="447"/>
      <c r="CS8" s="448"/>
      <c r="CT8" s="483">
        <v>0.23</v>
      </c>
      <c r="CU8" s="484"/>
      <c r="CV8" s="484"/>
      <c r="CW8" s="484"/>
      <c r="CX8" s="484"/>
      <c r="CY8" s="484"/>
      <c r="CZ8" s="484"/>
      <c r="DA8" s="485"/>
      <c r="DB8" s="483">
        <v>0.23</v>
      </c>
      <c r="DC8" s="484"/>
      <c r="DD8" s="484"/>
      <c r="DE8" s="484"/>
      <c r="DF8" s="484"/>
      <c r="DG8" s="484"/>
      <c r="DH8" s="484"/>
      <c r="DI8" s="485"/>
    </row>
    <row r="9" spans="1:119" ht="18.75" customHeight="1" thickBot="1" x14ac:dyDescent="0.2">
      <c r="A9" s="181"/>
      <c r="B9" s="437" t="s">
        <v>114</v>
      </c>
      <c r="C9" s="438"/>
      <c r="D9" s="438"/>
      <c r="E9" s="438"/>
      <c r="F9" s="438"/>
      <c r="G9" s="438"/>
      <c r="H9" s="438"/>
      <c r="I9" s="438"/>
      <c r="J9" s="438"/>
      <c r="K9" s="486"/>
      <c r="L9" s="487" t="s">
        <v>115</v>
      </c>
      <c r="M9" s="488"/>
      <c r="N9" s="488"/>
      <c r="O9" s="488"/>
      <c r="P9" s="488"/>
      <c r="Q9" s="489"/>
      <c r="R9" s="490">
        <v>14676</v>
      </c>
      <c r="S9" s="491"/>
      <c r="T9" s="491"/>
      <c r="U9" s="491"/>
      <c r="V9" s="492"/>
      <c r="W9" s="400" t="s">
        <v>116</v>
      </c>
      <c r="X9" s="401"/>
      <c r="Y9" s="401"/>
      <c r="Z9" s="401"/>
      <c r="AA9" s="401"/>
      <c r="AB9" s="401"/>
      <c r="AC9" s="401"/>
      <c r="AD9" s="401"/>
      <c r="AE9" s="401"/>
      <c r="AF9" s="401"/>
      <c r="AG9" s="401"/>
      <c r="AH9" s="401"/>
      <c r="AI9" s="401"/>
      <c r="AJ9" s="401"/>
      <c r="AK9" s="401"/>
      <c r="AL9" s="402"/>
      <c r="AM9" s="472" t="s">
        <v>117</v>
      </c>
      <c r="AN9" s="473"/>
      <c r="AO9" s="473"/>
      <c r="AP9" s="473"/>
      <c r="AQ9" s="473"/>
      <c r="AR9" s="473"/>
      <c r="AS9" s="473"/>
      <c r="AT9" s="474"/>
      <c r="AU9" s="475" t="s">
        <v>111</v>
      </c>
      <c r="AV9" s="476"/>
      <c r="AW9" s="476"/>
      <c r="AX9" s="476"/>
      <c r="AY9" s="477" t="s">
        <v>118</v>
      </c>
      <c r="AZ9" s="478"/>
      <c r="BA9" s="478"/>
      <c r="BB9" s="478"/>
      <c r="BC9" s="478"/>
      <c r="BD9" s="478"/>
      <c r="BE9" s="478"/>
      <c r="BF9" s="478"/>
      <c r="BG9" s="478"/>
      <c r="BH9" s="478"/>
      <c r="BI9" s="478"/>
      <c r="BJ9" s="478"/>
      <c r="BK9" s="478"/>
      <c r="BL9" s="478"/>
      <c r="BM9" s="479"/>
      <c r="BN9" s="443">
        <v>53268</v>
      </c>
      <c r="BO9" s="444"/>
      <c r="BP9" s="444"/>
      <c r="BQ9" s="444"/>
      <c r="BR9" s="444"/>
      <c r="BS9" s="444"/>
      <c r="BT9" s="444"/>
      <c r="BU9" s="445"/>
      <c r="BV9" s="443">
        <v>-352518</v>
      </c>
      <c r="BW9" s="444"/>
      <c r="BX9" s="444"/>
      <c r="BY9" s="444"/>
      <c r="BZ9" s="444"/>
      <c r="CA9" s="444"/>
      <c r="CB9" s="444"/>
      <c r="CC9" s="445"/>
      <c r="CD9" s="446" t="s">
        <v>119</v>
      </c>
      <c r="CE9" s="447"/>
      <c r="CF9" s="447"/>
      <c r="CG9" s="447"/>
      <c r="CH9" s="447"/>
      <c r="CI9" s="447"/>
      <c r="CJ9" s="447"/>
      <c r="CK9" s="447"/>
      <c r="CL9" s="447"/>
      <c r="CM9" s="447"/>
      <c r="CN9" s="447"/>
      <c r="CO9" s="447"/>
      <c r="CP9" s="447"/>
      <c r="CQ9" s="447"/>
      <c r="CR9" s="447"/>
      <c r="CS9" s="448"/>
      <c r="CT9" s="440">
        <v>13.8</v>
      </c>
      <c r="CU9" s="441"/>
      <c r="CV9" s="441"/>
      <c r="CW9" s="441"/>
      <c r="CX9" s="441"/>
      <c r="CY9" s="441"/>
      <c r="CZ9" s="441"/>
      <c r="DA9" s="442"/>
      <c r="DB9" s="440">
        <v>11.4</v>
      </c>
      <c r="DC9" s="441"/>
      <c r="DD9" s="441"/>
      <c r="DE9" s="441"/>
      <c r="DF9" s="441"/>
      <c r="DG9" s="441"/>
      <c r="DH9" s="441"/>
      <c r="DI9" s="442"/>
    </row>
    <row r="10" spans="1:119" ht="18.75" customHeight="1" thickBot="1" x14ac:dyDescent="0.2">
      <c r="A10" s="181"/>
      <c r="B10" s="437"/>
      <c r="C10" s="438"/>
      <c r="D10" s="438"/>
      <c r="E10" s="438"/>
      <c r="F10" s="438"/>
      <c r="G10" s="438"/>
      <c r="H10" s="438"/>
      <c r="I10" s="438"/>
      <c r="J10" s="438"/>
      <c r="K10" s="486"/>
      <c r="L10" s="493" t="s">
        <v>120</v>
      </c>
      <c r="M10" s="473"/>
      <c r="N10" s="473"/>
      <c r="O10" s="473"/>
      <c r="P10" s="473"/>
      <c r="Q10" s="474"/>
      <c r="R10" s="494">
        <v>15523</v>
      </c>
      <c r="S10" s="495"/>
      <c r="T10" s="495"/>
      <c r="U10" s="495"/>
      <c r="V10" s="496"/>
      <c r="W10" s="431"/>
      <c r="X10" s="432"/>
      <c r="Y10" s="432"/>
      <c r="Z10" s="432"/>
      <c r="AA10" s="432"/>
      <c r="AB10" s="432"/>
      <c r="AC10" s="432"/>
      <c r="AD10" s="432"/>
      <c r="AE10" s="432"/>
      <c r="AF10" s="432"/>
      <c r="AG10" s="432"/>
      <c r="AH10" s="432"/>
      <c r="AI10" s="432"/>
      <c r="AJ10" s="432"/>
      <c r="AK10" s="432"/>
      <c r="AL10" s="435"/>
      <c r="AM10" s="472" t="s">
        <v>121</v>
      </c>
      <c r="AN10" s="473"/>
      <c r="AO10" s="473"/>
      <c r="AP10" s="473"/>
      <c r="AQ10" s="473"/>
      <c r="AR10" s="473"/>
      <c r="AS10" s="473"/>
      <c r="AT10" s="474"/>
      <c r="AU10" s="475" t="s">
        <v>122</v>
      </c>
      <c r="AV10" s="476"/>
      <c r="AW10" s="476"/>
      <c r="AX10" s="476"/>
      <c r="AY10" s="477" t="s">
        <v>123</v>
      </c>
      <c r="AZ10" s="478"/>
      <c r="BA10" s="478"/>
      <c r="BB10" s="478"/>
      <c r="BC10" s="478"/>
      <c r="BD10" s="478"/>
      <c r="BE10" s="478"/>
      <c r="BF10" s="478"/>
      <c r="BG10" s="478"/>
      <c r="BH10" s="478"/>
      <c r="BI10" s="478"/>
      <c r="BJ10" s="478"/>
      <c r="BK10" s="478"/>
      <c r="BL10" s="478"/>
      <c r="BM10" s="479"/>
      <c r="BN10" s="443">
        <v>346686</v>
      </c>
      <c r="BO10" s="444"/>
      <c r="BP10" s="444"/>
      <c r="BQ10" s="444"/>
      <c r="BR10" s="444"/>
      <c r="BS10" s="444"/>
      <c r="BT10" s="444"/>
      <c r="BU10" s="445"/>
      <c r="BV10" s="443">
        <v>522868</v>
      </c>
      <c r="BW10" s="444"/>
      <c r="BX10" s="444"/>
      <c r="BY10" s="444"/>
      <c r="BZ10" s="444"/>
      <c r="CA10" s="444"/>
      <c r="CB10" s="444"/>
      <c r="CC10" s="445"/>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437"/>
      <c r="C11" s="438"/>
      <c r="D11" s="438"/>
      <c r="E11" s="438"/>
      <c r="F11" s="438"/>
      <c r="G11" s="438"/>
      <c r="H11" s="438"/>
      <c r="I11" s="438"/>
      <c r="J11" s="438"/>
      <c r="K11" s="486"/>
      <c r="L11" s="497" t="s">
        <v>125</v>
      </c>
      <c r="M11" s="498"/>
      <c r="N11" s="498"/>
      <c r="O11" s="498"/>
      <c r="P11" s="498"/>
      <c r="Q11" s="499"/>
      <c r="R11" s="500" t="s">
        <v>126</v>
      </c>
      <c r="S11" s="501"/>
      <c r="T11" s="501"/>
      <c r="U11" s="501"/>
      <c r="V11" s="502"/>
      <c r="W11" s="431"/>
      <c r="X11" s="432"/>
      <c r="Y11" s="432"/>
      <c r="Z11" s="432"/>
      <c r="AA11" s="432"/>
      <c r="AB11" s="432"/>
      <c r="AC11" s="432"/>
      <c r="AD11" s="432"/>
      <c r="AE11" s="432"/>
      <c r="AF11" s="432"/>
      <c r="AG11" s="432"/>
      <c r="AH11" s="432"/>
      <c r="AI11" s="432"/>
      <c r="AJ11" s="432"/>
      <c r="AK11" s="432"/>
      <c r="AL11" s="435"/>
      <c r="AM11" s="472" t="s">
        <v>127</v>
      </c>
      <c r="AN11" s="473"/>
      <c r="AO11" s="473"/>
      <c r="AP11" s="473"/>
      <c r="AQ11" s="473"/>
      <c r="AR11" s="473"/>
      <c r="AS11" s="473"/>
      <c r="AT11" s="474"/>
      <c r="AU11" s="475" t="s">
        <v>128</v>
      </c>
      <c r="AV11" s="476"/>
      <c r="AW11" s="476"/>
      <c r="AX11" s="476"/>
      <c r="AY11" s="477" t="s">
        <v>129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130</v>
      </c>
      <c r="CE11" s="447"/>
      <c r="CF11" s="447"/>
      <c r="CG11" s="447"/>
      <c r="CH11" s="447"/>
      <c r="CI11" s="447"/>
      <c r="CJ11" s="447"/>
      <c r="CK11" s="447"/>
      <c r="CL11" s="447"/>
      <c r="CM11" s="447"/>
      <c r="CN11" s="447"/>
      <c r="CO11" s="447"/>
      <c r="CP11" s="447"/>
      <c r="CQ11" s="447"/>
      <c r="CR11" s="447"/>
      <c r="CS11" s="448"/>
      <c r="CT11" s="483" t="s">
        <v>131</v>
      </c>
      <c r="CU11" s="484"/>
      <c r="CV11" s="484"/>
      <c r="CW11" s="484"/>
      <c r="CX11" s="484"/>
      <c r="CY11" s="484"/>
      <c r="CZ11" s="484"/>
      <c r="DA11" s="485"/>
      <c r="DB11" s="483" t="s">
        <v>132</v>
      </c>
      <c r="DC11" s="484"/>
      <c r="DD11" s="484"/>
      <c r="DE11" s="484"/>
      <c r="DF11" s="484"/>
      <c r="DG11" s="484"/>
      <c r="DH11" s="484"/>
      <c r="DI11" s="485"/>
    </row>
    <row r="12" spans="1:119" ht="18.75" customHeight="1" x14ac:dyDescent="0.15">
      <c r="A12" s="181"/>
      <c r="B12" s="503" t="s">
        <v>133</v>
      </c>
      <c r="C12" s="504"/>
      <c r="D12" s="504"/>
      <c r="E12" s="504"/>
      <c r="F12" s="504"/>
      <c r="G12" s="504"/>
      <c r="H12" s="504"/>
      <c r="I12" s="504"/>
      <c r="J12" s="504"/>
      <c r="K12" s="505"/>
      <c r="L12" s="512" t="s">
        <v>134</v>
      </c>
      <c r="M12" s="513"/>
      <c r="N12" s="513"/>
      <c r="O12" s="513"/>
      <c r="P12" s="513"/>
      <c r="Q12" s="514"/>
      <c r="R12" s="515">
        <v>14554</v>
      </c>
      <c r="S12" s="516"/>
      <c r="T12" s="516"/>
      <c r="U12" s="516"/>
      <c r="V12" s="517"/>
      <c r="W12" s="518" t="s">
        <v>1</v>
      </c>
      <c r="X12" s="476"/>
      <c r="Y12" s="476"/>
      <c r="Z12" s="476"/>
      <c r="AA12" s="476"/>
      <c r="AB12" s="519"/>
      <c r="AC12" s="520" t="s">
        <v>135</v>
      </c>
      <c r="AD12" s="521"/>
      <c r="AE12" s="521"/>
      <c r="AF12" s="521"/>
      <c r="AG12" s="522"/>
      <c r="AH12" s="520" t="s">
        <v>136</v>
      </c>
      <c r="AI12" s="521"/>
      <c r="AJ12" s="521"/>
      <c r="AK12" s="521"/>
      <c r="AL12" s="523"/>
      <c r="AM12" s="472" t="s">
        <v>137</v>
      </c>
      <c r="AN12" s="473"/>
      <c r="AO12" s="473"/>
      <c r="AP12" s="473"/>
      <c r="AQ12" s="473"/>
      <c r="AR12" s="473"/>
      <c r="AS12" s="473"/>
      <c r="AT12" s="474"/>
      <c r="AU12" s="475" t="s">
        <v>138</v>
      </c>
      <c r="AV12" s="476"/>
      <c r="AW12" s="476"/>
      <c r="AX12" s="476"/>
      <c r="AY12" s="477" t="s">
        <v>139</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1747000</v>
      </c>
      <c r="BW12" s="444"/>
      <c r="BX12" s="444"/>
      <c r="BY12" s="444"/>
      <c r="BZ12" s="444"/>
      <c r="CA12" s="444"/>
      <c r="CB12" s="444"/>
      <c r="CC12" s="445"/>
      <c r="CD12" s="446" t="s">
        <v>140</v>
      </c>
      <c r="CE12" s="447"/>
      <c r="CF12" s="447"/>
      <c r="CG12" s="447"/>
      <c r="CH12" s="447"/>
      <c r="CI12" s="447"/>
      <c r="CJ12" s="447"/>
      <c r="CK12" s="447"/>
      <c r="CL12" s="447"/>
      <c r="CM12" s="447"/>
      <c r="CN12" s="447"/>
      <c r="CO12" s="447"/>
      <c r="CP12" s="447"/>
      <c r="CQ12" s="447"/>
      <c r="CR12" s="447"/>
      <c r="CS12" s="448"/>
      <c r="CT12" s="483" t="s">
        <v>132</v>
      </c>
      <c r="CU12" s="484"/>
      <c r="CV12" s="484"/>
      <c r="CW12" s="484"/>
      <c r="CX12" s="484"/>
      <c r="CY12" s="484"/>
      <c r="CZ12" s="484"/>
      <c r="DA12" s="485"/>
      <c r="DB12" s="483" t="s">
        <v>131</v>
      </c>
      <c r="DC12" s="484"/>
      <c r="DD12" s="484"/>
      <c r="DE12" s="484"/>
      <c r="DF12" s="484"/>
      <c r="DG12" s="484"/>
      <c r="DH12" s="484"/>
      <c r="DI12" s="485"/>
    </row>
    <row r="13" spans="1:119" ht="18.75" customHeight="1" x14ac:dyDescent="0.15">
      <c r="A13" s="181"/>
      <c r="B13" s="506"/>
      <c r="C13" s="507"/>
      <c r="D13" s="507"/>
      <c r="E13" s="507"/>
      <c r="F13" s="507"/>
      <c r="G13" s="507"/>
      <c r="H13" s="507"/>
      <c r="I13" s="507"/>
      <c r="J13" s="507"/>
      <c r="K13" s="508"/>
      <c r="L13" s="190"/>
      <c r="M13" s="534" t="s">
        <v>141</v>
      </c>
      <c r="N13" s="535"/>
      <c r="O13" s="535"/>
      <c r="P13" s="535"/>
      <c r="Q13" s="536"/>
      <c r="R13" s="527">
        <v>14353</v>
      </c>
      <c r="S13" s="528"/>
      <c r="T13" s="528"/>
      <c r="U13" s="528"/>
      <c r="V13" s="529"/>
      <c r="W13" s="459" t="s">
        <v>142</v>
      </c>
      <c r="X13" s="460"/>
      <c r="Y13" s="460"/>
      <c r="Z13" s="460"/>
      <c r="AA13" s="460"/>
      <c r="AB13" s="450"/>
      <c r="AC13" s="494">
        <v>1694</v>
      </c>
      <c r="AD13" s="495"/>
      <c r="AE13" s="495"/>
      <c r="AF13" s="495"/>
      <c r="AG13" s="537"/>
      <c r="AH13" s="494">
        <v>1778</v>
      </c>
      <c r="AI13" s="495"/>
      <c r="AJ13" s="495"/>
      <c r="AK13" s="495"/>
      <c r="AL13" s="496"/>
      <c r="AM13" s="472" t="s">
        <v>143</v>
      </c>
      <c r="AN13" s="473"/>
      <c r="AO13" s="473"/>
      <c r="AP13" s="473"/>
      <c r="AQ13" s="473"/>
      <c r="AR13" s="473"/>
      <c r="AS13" s="473"/>
      <c r="AT13" s="474"/>
      <c r="AU13" s="475" t="s">
        <v>144</v>
      </c>
      <c r="AV13" s="476"/>
      <c r="AW13" s="476"/>
      <c r="AX13" s="476"/>
      <c r="AY13" s="477" t="s">
        <v>145</v>
      </c>
      <c r="AZ13" s="478"/>
      <c r="BA13" s="478"/>
      <c r="BB13" s="478"/>
      <c r="BC13" s="478"/>
      <c r="BD13" s="478"/>
      <c r="BE13" s="478"/>
      <c r="BF13" s="478"/>
      <c r="BG13" s="478"/>
      <c r="BH13" s="478"/>
      <c r="BI13" s="478"/>
      <c r="BJ13" s="478"/>
      <c r="BK13" s="478"/>
      <c r="BL13" s="478"/>
      <c r="BM13" s="479"/>
      <c r="BN13" s="443">
        <v>399954</v>
      </c>
      <c r="BO13" s="444"/>
      <c r="BP13" s="444"/>
      <c r="BQ13" s="444"/>
      <c r="BR13" s="444"/>
      <c r="BS13" s="444"/>
      <c r="BT13" s="444"/>
      <c r="BU13" s="445"/>
      <c r="BV13" s="443">
        <v>-1576650</v>
      </c>
      <c r="BW13" s="444"/>
      <c r="BX13" s="444"/>
      <c r="BY13" s="444"/>
      <c r="BZ13" s="444"/>
      <c r="CA13" s="444"/>
      <c r="CB13" s="444"/>
      <c r="CC13" s="445"/>
      <c r="CD13" s="446" t="s">
        <v>146</v>
      </c>
      <c r="CE13" s="447"/>
      <c r="CF13" s="447"/>
      <c r="CG13" s="447"/>
      <c r="CH13" s="447"/>
      <c r="CI13" s="447"/>
      <c r="CJ13" s="447"/>
      <c r="CK13" s="447"/>
      <c r="CL13" s="447"/>
      <c r="CM13" s="447"/>
      <c r="CN13" s="447"/>
      <c r="CO13" s="447"/>
      <c r="CP13" s="447"/>
      <c r="CQ13" s="447"/>
      <c r="CR13" s="447"/>
      <c r="CS13" s="448"/>
      <c r="CT13" s="440">
        <v>8.1</v>
      </c>
      <c r="CU13" s="441"/>
      <c r="CV13" s="441"/>
      <c r="CW13" s="441"/>
      <c r="CX13" s="441"/>
      <c r="CY13" s="441"/>
      <c r="CZ13" s="441"/>
      <c r="DA13" s="442"/>
      <c r="DB13" s="440">
        <v>8.3000000000000007</v>
      </c>
      <c r="DC13" s="441"/>
      <c r="DD13" s="441"/>
      <c r="DE13" s="441"/>
      <c r="DF13" s="441"/>
      <c r="DG13" s="441"/>
      <c r="DH13" s="441"/>
      <c r="DI13" s="442"/>
    </row>
    <row r="14" spans="1:119" ht="18.75" customHeight="1" thickBot="1" x14ac:dyDescent="0.2">
      <c r="A14" s="181"/>
      <c r="B14" s="506"/>
      <c r="C14" s="507"/>
      <c r="D14" s="507"/>
      <c r="E14" s="507"/>
      <c r="F14" s="507"/>
      <c r="G14" s="507"/>
      <c r="H14" s="507"/>
      <c r="I14" s="507"/>
      <c r="J14" s="507"/>
      <c r="K14" s="508"/>
      <c r="L14" s="524" t="s">
        <v>147</v>
      </c>
      <c r="M14" s="525"/>
      <c r="N14" s="525"/>
      <c r="O14" s="525"/>
      <c r="P14" s="525"/>
      <c r="Q14" s="526"/>
      <c r="R14" s="527">
        <v>14815</v>
      </c>
      <c r="S14" s="528"/>
      <c r="T14" s="528"/>
      <c r="U14" s="528"/>
      <c r="V14" s="529"/>
      <c r="W14" s="433"/>
      <c r="X14" s="434"/>
      <c r="Y14" s="434"/>
      <c r="Z14" s="434"/>
      <c r="AA14" s="434"/>
      <c r="AB14" s="423"/>
      <c r="AC14" s="530">
        <v>22.3</v>
      </c>
      <c r="AD14" s="531"/>
      <c r="AE14" s="531"/>
      <c r="AF14" s="531"/>
      <c r="AG14" s="532"/>
      <c r="AH14" s="530">
        <v>22.8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148</v>
      </c>
      <c r="CE14" s="539"/>
      <c r="CF14" s="539"/>
      <c r="CG14" s="539"/>
      <c r="CH14" s="539"/>
      <c r="CI14" s="539"/>
      <c r="CJ14" s="539"/>
      <c r="CK14" s="539"/>
      <c r="CL14" s="539"/>
      <c r="CM14" s="539"/>
      <c r="CN14" s="539"/>
      <c r="CO14" s="539"/>
      <c r="CP14" s="539"/>
      <c r="CQ14" s="539"/>
      <c r="CR14" s="539"/>
      <c r="CS14" s="540"/>
      <c r="CT14" s="541" t="s">
        <v>132</v>
      </c>
      <c r="CU14" s="542"/>
      <c r="CV14" s="542"/>
      <c r="CW14" s="542"/>
      <c r="CX14" s="542"/>
      <c r="CY14" s="542"/>
      <c r="CZ14" s="542"/>
      <c r="DA14" s="543"/>
      <c r="DB14" s="541" t="s">
        <v>131</v>
      </c>
      <c r="DC14" s="542"/>
      <c r="DD14" s="542"/>
      <c r="DE14" s="542"/>
      <c r="DF14" s="542"/>
      <c r="DG14" s="542"/>
      <c r="DH14" s="542"/>
      <c r="DI14" s="543"/>
    </row>
    <row r="15" spans="1:119" ht="18.75" customHeight="1" x14ac:dyDescent="0.15">
      <c r="A15" s="181"/>
      <c r="B15" s="506"/>
      <c r="C15" s="507"/>
      <c r="D15" s="507"/>
      <c r="E15" s="507"/>
      <c r="F15" s="507"/>
      <c r="G15" s="507"/>
      <c r="H15" s="507"/>
      <c r="I15" s="507"/>
      <c r="J15" s="507"/>
      <c r="K15" s="508"/>
      <c r="L15" s="190"/>
      <c r="M15" s="534" t="s">
        <v>149</v>
      </c>
      <c r="N15" s="535"/>
      <c r="O15" s="535"/>
      <c r="P15" s="535"/>
      <c r="Q15" s="536"/>
      <c r="R15" s="527">
        <v>14603</v>
      </c>
      <c r="S15" s="528"/>
      <c r="T15" s="528"/>
      <c r="U15" s="528"/>
      <c r="V15" s="529"/>
      <c r="W15" s="459" t="s">
        <v>150</v>
      </c>
      <c r="X15" s="460"/>
      <c r="Y15" s="460"/>
      <c r="Z15" s="460"/>
      <c r="AA15" s="460"/>
      <c r="AB15" s="450"/>
      <c r="AC15" s="494">
        <v>1764</v>
      </c>
      <c r="AD15" s="495"/>
      <c r="AE15" s="495"/>
      <c r="AF15" s="495"/>
      <c r="AG15" s="537"/>
      <c r="AH15" s="494">
        <v>1760</v>
      </c>
      <c r="AI15" s="495"/>
      <c r="AJ15" s="495"/>
      <c r="AK15" s="495"/>
      <c r="AL15" s="496"/>
      <c r="AM15" s="472"/>
      <c r="AN15" s="473"/>
      <c r="AO15" s="473"/>
      <c r="AP15" s="473"/>
      <c r="AQ15" s="473"/>
      <c r="AR15" s="473"/>
      <c r="AS15" s="473"/>
      <c r="AT15" s="474"/>
      <c r="AU15" s="475"/>
      <c r="AV15" s="476"/>
      <c r="AW15" s="476"/>
      <c r="AX15" s="476"/>
      <c r="AY15" s="403" t="s">
        <v>151</v>
      </c>
      <c r="AZ15" s="404"/>
      <c r="BA15" s="404"/>
      <c r="BB15" s="404"/>
      <c r="BC15" s="404"/>
      <c r="BD15" s="404"/>
      <c r="BE15" s="404"/>
      <c r="BF15" s="404"/>
      <c r="BG15" s="404"/>
      <c r="BH15" s="404"/>
      <c r="BI15" s="404"/>
      <c r="BJ15" s="404"/>
      <c r="BK15" s="404"/>
      <c r="BL15" s="404"/>
      <c r="BM15" s="405"/>
      <c r="BN15" s="406">
        <v>1461559</v>
      </c>
      <c r="BO15" s="407"/>
      <c r="BP15" s="407"/>
      <c r="BQ15" s="407"/>
      <c r="BR15" s="407"/>
      <c r="BS15" s="407"/>
      <c r="BT15" s="407"/>
      <c r="BU15" s="408"/>
      <c r="BV15" s="406">
        <v>1378065</v>
      </c>
      <c r="BW15" s="407"/>
      <c r="BX15" s="407"/>
      <c r="BY15" s="407"/>
      <c r="BZ15" s="407"/>
      <c r="CA15" s="407"/>
      <c r="CB15" s="407"/>
      <c r="CC15" s="408"/>
      <c r="CD15" s="544" t="s">
        <v>152</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06"/>
      <c r="C16" s="507"/>
      <c r="D16" s="507"/>
      <c r="E16" s="507"/>
      <c r="F16" s="507"/>
      <c r="G16" s="507"/>
      <c r="H16" s="507"/>
      <c r="I16" s="507"/>
      <c r="J16" s="507"/>
      <c r="K16" s="508"/>
      <c r="L16" s="524" t="s">
        <v>153</v>
      </c>
      <c r="M16" s="547"/>
      <c r="N16" s="547"/>
      <c r="O16" s="547"/>
      <c r="P16" s="547"/>
      <c r="Q16" s="548"/>
      <c r="R16" s="549" t="s">
        <v>154</v>
      </c>
      <c r="S16" s="550"/>
      <c r="T16" s="550"/>
      <c r="U16" s="550"/>
      <c r="V16" s="551"/>
      <c r="W16" s="433"/>
      <c r="X16" s="434"/>
      <c r="Y16" s="434"/>
      <c r="Z16" s="434"/>
      <c r="AA16" s="434"/>
      <c r="AB16" s="423"/>
      <c r="AC16" s="530">
        <v>23.3</v>
      </c>
      <c r="AD16" s="531"/>
      <c r="AE16" s="531"/>
      <c r="AF16" s="531"/>
      <c r="AG16" s="532"/>
      <c r="AH16" s="530">
        <v>22.6</v>
      </c>
      <c r="AI16" s="531"/>
      <c r="AJ16" s="531"/>
      <c r="AK16" s="531"/>
      <c r="AL16" s="533"/>
      <c r="AM16" s="472"/>
      <c r="AN16" s="473"/>
      <c r="AO16" s="473"/>
      <c r="AP16" s="473"/>
      <c r="AQ16" s="473"/>
      <c r="AR16" s="473"/>
      <c r="AS16" s="473"/>
      <c r="AT16" s="474"/>
      <c r="AU16" s="475"/>
      <c r="AV16" s="476"/>
      <c r="AW16" s="476"/>
      <c r="AX16" s="476"/>
      <c r="AY16" s="477" t="s">
        <v>155</v>
      </c>
      <c r="AZ16" s="478"/>
      <c r="BA16" s="478"/>
      <c r="BB16" s="478"/>
      <c r="BC16" s="478"/>
      <c r="BD16" s="478"/>
      <c r="BE16" s="478"/>
      <c r="BF16" s="478"/>
      <c r="BG16" s="478"/>
      <c r="BH16" s="478"/>
      <c r="BI16" s="478"/>
      <c r="BJ16" s="478"/>
      <c r="BK16" s="478"/>
      <c r="BL16" s="478"/>
      <c r="BM16" s="479"/>
      <c r="BN16" s="443">
        <v>6143620</v>
      </c>
      <c r="BO16" s="444"/>
      <c r="BP16" s="444"/>
      <c r="BQ16" s="444"/>
      <c r="BR16" s="444"/>
      <c r="BS16" s="444"/>
      <c r="BT16" s="444"/>
      <c r="BU16" s="445"/>
      <c r="BV16" s="443">
        <v>6161259</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81"/>
      <c r="B17" s="509"/>
      <c r="C17" s="510"/>
      <c r="D17" s="510"/>
      <c r="E17" s="510"/>
      <c r="F17" s="510"/>
      <c r="G17" s="510"/>
      <c r="H17" s="510"/>
      <c r="I17" s="510"/>
      <c r="J17" s="510"/>
      <c r="K17" s="511"/>
      <c r="L17" s="195"/>
      <c r="M17" s="554" t="s">
        <v>156</v>
      </c>
      <c r="N17" s="555"/>
      <c r="O17" s="555"/>
      <c r="P17" s="555"/>
      <c r="Q17" s="556"/>
      <c r="R17" s="549" t="s">
        <v>157</v>
      </c>
      <c r="S17" s="550"/>
      <c r="T17" s="550"/>
      <c r="U17" s="550"/>
      <c r="V17" s="551"/>
      <c r="W17" s="459" t="s">
        <v>158</v>
      </c>
      <c r="X17" s="460"/>
      <c r="Y17" s="460"/>
      <c r="Z17" s="460"/>
      <c r="AA17" s="460"/>
      <c r="AB17" s="450"/>
      <c r="AC17" s="494">
        <v>4128</v>
      </c>
      <c r="AD17" s="495"/>
      <c r="AE17" s="495"/>
      <c r="AF17" s="495"/>
      <c r="AG17" s="537"/>
      <c r="AH17" s="494">
        <v>4245</v>
      </c>
      <c r="AI17" s="495"/>
      <c r="AJ17" s="495"/>
      <c r="AK17" s="495"/>
      <c r="AL17" s="496"/>
      <c r="AM17" s="472"/>
      <c r="AN17" s="473"/>
      <c r="AO17" s="473"/>
      <c r="AP17" s="473"/>
      <c r="AQ17" s="473"/>
      <c r="AR17" s="473"/>
      <c r="AS17" s="473"/>
      <c r="AT17" s="474"/>
      <c r="AU17" s="475"/>
      <c r="AV17" s="476"/>
      <c r="AW17" s="476"/>
      <c r="AX17" s="476"/>
      <c r="AY17" s="477" t="s">
        <v>159</v>
      </c>
      <c r="AZ17" s="478"/>
      <c r="BA17" s="478"/>
      <c r="BB17" s="478"/>
      <c r="BC17" s="478"/>
      <c r="BD17" s="478"/>
      <c r="BE17" s="478"/>
      <c r="BF17" s="478"/>
      <c r="BG17" s="478"/>
      <c r="BH17" s="478"/>
      <c r="BI17" s="478"/>
      <c r="BJ17" s="478"/>
      <c r="BK17" s="478"/>
      <c r="BL17" s="478"/>
      <c r="BM17" s="479"/>
      <c r="BN17" s="443">
        <v>1846385</v>
      </c>
      <c r="BO17" s="444"/>
      <c r="BP17" s="444"/>
      <c r="BQ17" s="444"/>
      <c r="BR17" s="444"/>
      <c r="BS17" s="444"/>
      <c r="BT17" s="444"/>
      <c r="BU17" s="445"/>
      <c r="BV17" s="443">
        <v>1690020</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81"/>
      <c r="B18" s="565" t="s">
        <v>160</v>
      </c>
      <c r="C18" s="486"/>
      <c r="D18" s="486"/>
      <c r="E18" s="566"/>
      <c r="F18" s="566"/>
      <c r="G18" s="566"/>
      <c r="H18" s="566"/>
      <c r="I18" s="566"/>
      <c r="J18" s="566"/>
      <c r="K18" s="566"/>
      <c r="L18" s="567">
        <v>159.56</v>
      </c>
      <c r="M18" s="567"/>
      <c r="N18" s="567"/>
      <c r="O18" s="567"/>
      <c r="P18" s="567"/>
      <c r="Q18" s="567"/>
      <c r="R18" s="568"/>
      <c r="S18" s="568"/>
      <c r="T18" s="568"/>
      <c r="U18" s="568"/>
      <c r="V18" s="569"/>
      <c r="W18" s="461"/>
      <c r="X18" s="462"/>
      <c r="Y18" s="462"/>
      <c r="Z18" s="462"/>
      <c r="AA18" s="462"/>
      <c r="AB18" s="453"/>
      <c r="AC18" s="570">
        <v>54.4</v>
      </c>
      <c r="AD18" s="571"/>
      <c r="AE18" s="571"/>
      <c r="AF18" s="571"/>
      <c r="AG18" s="572"/>
      <c r="AH18" s="570">
        <v>54.5</v>
      </c>
      <c r="AI18" s="571"/>
      <c r="AJ18" s="571"/>
      <c r="AK18" s="571"/>
      <c r="AL18" s="573"/>
      <c r="AM18" s="472"/>
      <c r="AN18" s="473"/>
      <c r="AO18" s="473"/>
      <c r="AP18" s="473"/>
      <c r="AQ18" s="473"/>
      <c r="AR18" s="473"/>
      <c r="AS18" s="473"/>
      <c r="AT18" s="474"/>
      <c r="AU18" s="475"/>
      <c r="AV18" s="476"/>
      <c r="AW18" s="476"/>
      <c r="AX18" s="476"/>
      <c r="AY18" s="477" t="s">
        <v>161</v>
      </c>
      <c r="AZ18" s="478"/>
      <c r="BA18" s="478"/>
      <c r="BB18" s="478"/>
      <c r="BC18" s="478"/>
      <c r="BD18" s="478"/>
      <c r="BE18" s="478"/>
      <c r="BF18" s="478"/>
      <c r="BG18" s="478"/>
      <c r="BH18" s="478"/>
      <c r="BI18" s="478"/>
      <c r="BJ18" s="478"/>
      <c r="BK18" s="478"/>
      <c r="BL18" s="478"/>
      <c r="BM18" s="479"/>
      <c r="BN18" s="443">
        <v>5687941</v>
      </c>
      <c r="BO18" s="444"/>
      <c r="BP18" s="444"/>
      <c r="BQ18" s="444"/>
      <c r="BR18" s="444"/>
      <c r="BS18" s="444"/>
      <c r="BT18" s="444"/>
      <c r="BU18" s="445"/>
      <c r="BV18" s="443">
        <v>5778790</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81"/>
      <c r="B19" s="565" t="s">
        <v>162</v>
      </c>
      <c r="C19" s="486"/>
      <c r="D19" s="486"/>
      <c r="E19" s="566"/>
      <c r="F19" s="566"/>
      <c r="G19" s="566"/>
      <c r="H19" s="566"/>
      <c r="I19" s="566"/>
      <c r="J19" s="566"/>
      <c r="K19" s="566"/>
      <c r="L19" s="574">
        <v>92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163</v>
      </c>
      <c r="AZ19" s="478"/>
      <c r="BA19" s="478"/>
      <c r="BB19" s="478"/>
      <c r="BC19" s="478"/>
      <c r="BD19" s="478"/>
      <c r="BE19" s="478"/>
      <c r="BF19" s="478"/>
      <c r="BG19" s="478"/>
      <c r="BH19" s="478"/>
      <c r="BI19" s="478"/>
      <c r="BJ19" s="478"/>
      <c r="BK19" s="478"/>
      <c r="BL19" s="478"/>
      <c r="BM19" s="479"/>
      <c r="BN19" s="443">
        <v>8425420</v>
      </c>
      <c r="BO19" s="444"/>
      <c r="BP19" s="444"/>
      <c r="BQ19" s="444"/>
      <c r="BR19" s="444"/>
      <c r="BS19" s="444"/>
      <c r="BT19" s="444"/>
      <c r="BU19" s="445"/>
      <c r="BV19" s="443">
        <v>10551962</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81"/>
      <c r="B20" s="565" t="s">
        <v>164</v>
      </c>
      <c r="C20" s="486"/>
      <c r="D20" s="486"/>
      <c r="E20" s="566"/>
      <c r="F20" s="566"/>
      <c r="G20" s="566"/>
      <c r="H20" s="566"/>
      <c r="I20" s="566"/>
      <c r="J20" s="566"/>
      <c r="K20" s="566"/>
      <c r="L20" s="574">
        <v>5357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81"/>
      <c r="B21" s="583" t="s">
        <v>165</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81"/>
      <c r="B22" s="613" t="s">
        <v>166</v>
      </c>
      <c r="C22" s="587"/>
      <c r="D22" s="588"/>
      <c r="E22" s="455" t="s">
        <v>1</v>
      </c>
      <c r="F22" s="460"/>
      <c r="G22" s="460"/>
      <c r="H22" s="460"/>
      <c r="I22" s="460"/>
      <c r="J22" s="460"/>
      <c r="K22" s="450"/>
      <c r="L22" s="455" t="s">
        <v>167</v>
      </c>
      <c r="M22" s="460"/>
      <c r="N22" s="460"/>
      <c r="O22" s="460"/>
      <c r="P22" s="450"/>
      <c r="Q22" s="618" t="s">
        <v>168</v>
      </c>
      <c r="R22" s="619"/>
      <c r="S22" s="619"/>
      <c r="T22" s="619"/>
      <c r="U22" s="619"/>
      <c r="V22" s="620"/>
      <c r="W22" s="586" t="s">
        <v>169</v>
      </c>
      <c r="X22" s="587"/>
      <c r="Y22" s="588"/>
      <c r="Z22" s="455" t="s">
        <v>1</v>
      </c>
      <c r="AA22" s="460"/>
      <c r="AB22" s="460"/>
      <c r="AC22" s="460"/>
      <c r="AD22" s="460"/>
      <c r="AE22" s="460"/>
      <c r="AF22" s="460"/>
      <c r="AG22" s="450"/>
      <c r="AH22" s="624" t="s">
        <v>170</v>
      </c>
      <c r="AI22" s="460"/>
      <c r="AJ22" s="460"/>
      <c r="AK22" s="460"/>
      <c r="AL22" s="450"/>
      <c r="AM22" s="624" t="s">
        <v>171</v>
      </c>
      <c r="AN22" s="625"/>
      <c r="AO22" s="625"/>
      <c r="AP22" s="625"/>
      <c r="AQ22" s="625"/>
      <c r="AR22" s="626"/>
      <c r="AS22" s="618" t="s">
        <v>168</v>
      </c>
      <c r="AT22" s="619"/>
      <c r="AU22" s="619"/>
      <c r="AV22" s="619"/>
      <c r="AW22" s="619"/>
      <c r="AX22" s="630"/>
      <c r="AY22" s="403" t="s">
        <v>172</v>
      </c>
      <c r="AZ22" s="404"/>
      <c r="BA22" s="404"/>
      <c r="BB22" s="404"/>
      <c r="BC22" s="404"/>
      <c r="BD22" s="404"/>
      <c r="BE22" s="404"/>
      <c r="BF22" s="404"/>
      <c r="BG22" s="404"/>
      <c r="BH22" s="404"/>
      <c r="BI22" s="404"/>
      <c r="BJ22" s="404"/>
      <c r="BK22" s="404"/>
      <c r="BL22" s="404"/>
      <c r="BM22" s="405"/>
      <c r="BN22" s="406">
        <v>11044445</v>
      </c>
      <c r="BO22" s="407"/>
      <c r="BP22" s="407"/>
      <c r="BQ22" s="407"/>
      <c r="BR22" s="407"/>
      <c r="BS22" s="407"/>
      <c r="BT22" s="407"/>
      <c r="BU22" s="408"/>
      <c r="BV22" s="406">
        <v>10130271</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173</v>
      </c>
      <c r="AZ23" s="478"/>
      <c r="BA23" s="478"/>
      <c r="BB23" s="478"/>
      <c r="BC23" s="478"/>
      <c r="BD23" s="478"/>
      <c r="BE23" s="478"/>
      <c r="BF23" s="478"/>
      <c r="BG23" s="478"/>
      <c r="BH23" s="478"/>
      <c r="BI23" s="478"/>
      <c r="BJ23" s="478"/>
      <c r="BK23" s="478"/>
      <c r="BL23" s="478"/>
      <c r="BM23" s="479"/>
      <c r="BN23" s="443">
        <v>6308443</v>
      </c>
      <c r="BO23" s="444"/>
      <c r="BP23" s="444"/>
      <c r="BQ23" s="444"/>
      <c r="BR23" s="444"/>
      <c r="BS23" s="444"/>
      <c r="BT23" s="444"/>
      <c r="BU23" s="445"/>
      <c r="BV23" s="443">
        <v>5863756</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81"/>
      <c r="B24" s="614"/>
      <c r="C24" s="590"/>
      <c r="D24" s="591"/>
      <c r="E24" s="493" t="s">
        <v>174</v>
      </c>
      <c r="F24" s="473"/>
      <c r="G24" s="473"/>
      <c r="H24" s="473"/>
      <c r="I24" s="473"/>
      <c r="J24" s="473"/>
      <c r="K24" s="474"/>
      <c r="L24" s="494">
        <v>1</v>
      </c>
      <c r="M24" s="495"/>
      <c r="N24" s="495"/>
      <c r="O24" s="495"/>
      <c r="P24" s="537"/>
      <c r="Q24" s="494">
        <v>7870</v>
      </c>
      <c r="R24" s="495"/>
      <c r="S24" s="495"/>
      <c r="T24" s="495"/>
      <c r="U24" s="495"/>
      <c r="V24" s="537"/>
      <c r="W24" s="589"/>
      <c r="X24" s="590"/>
      <c r="Y24" s="591"/>
      <c r="Z24" s="493" t="s">
        <v>175</v>
      </c>
      <c r="AA24" s="473"/>
      <c r="AB24" s="473"/>
      <c r="AC24" s="473"/>
      <c r="AD24" s="473"/>
      <c r="AE24" s="473"/>
      <c r="AF24" s="473"/>
      <c r="AG24" s="474"/>
      <c r="AH24" s="494">
        <v>160</v>
      </c>
      <c r="AI24" s="495"/>
      <c r="AJ24" s="495"/>
      <c r="AK24" s="495"/>
      <c r="AL24" s="537"/>
      <c r="AM24" s="494">
        <v>524160</v>
      </c>
      <c r="AN24" s="495"/>
      <c r="AO24" s="495"/>
      <c r="AP24" s="495"/>
      <c r="AQ24" s="495"/>
      <c r="AR24" s="537"/>
      <c r="AS24" s="494">
        <v>3276</v>
      </c>
      <c r="AT24" s="495"/>
      <c r="AU24" s="495"/>
      <c r="AV24" s="495"/>
      <c r="AW24" s="495"/>
      <c r="AX24" s="496"/>
      <c r="AY24" s="559" t="s">
        <v>176</v>
      </c>
      <c r="AZ24" s="560"/>
      <c r="BA24" s="560"/>
      <c r="BB24" s="560"/>
      <c r="BC24" s="560"/>
      <c r="BD24" s="560"/>
      <c r="BE24" s="560"/>
      <c r="BF24" s="560"/>
      <c r="BG24" s="560"/>
      <c r="BH24" s="560"/>
      <c r="BI24" s="560"/>
      <c r="BJ24" s="560"/>
      <c r="BK24" s="560"/>
      <c r="BL24" s="560"/>
      <c r="BM24" s="561"/>
      <c r="BN24" s="443">
        <v>7403692</v>
      </c>
      <c r="BO24" s="444"/>
      <c r="BP24" s="444"/>
      <c r="BQ24" s="444"/>
      <c r="BR24" s="444"/>
      <c r="BS24" s="444"/>
      <c r="BT24" s="444"/>
      <c r="BU24" s="445"/>
      <c r="BV24" s="443">
        <v>6114330</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81"/>
      <c r="B25" s="614"/>
      <c r="C25" s="590"/>
      <c r="D25" s="591"/>
      <c r="E25" s="493" t="s">
        <v>177</v>
      </c>
      <c r="F25" s="473"/>
      <c r="G25" s="473"/>
      <c r="H25" s="473"/>
      <c r="I25" s="473"/>
      <c r="J25" s="473"/>
      <c r="K25" s="474"/>
      <c r="L25" s="494">
        <v>1</v>
      </c>
      <c r="M25" s="495"/>
      <c r="N25" s="495"/>
      <c r="O25" s="495"/>
      <c r="P25" s="537"/>
      <c r="Q25" s="494">
        <v>6050</v>
      </c>
      <c r="R25" s="495"/>
      <c r="S25" s="495"/>
      <c r="T25" s="495"/>
      <c r="U25" s="495"/>
      <c r="V25" s="537"/>
      <c r="W25" s="589"/>
      <c r="X25" s="590"/>
      <c r="Y25" s="591"/>
      <c r="Z25" s="493" t="s">
        <v>178</v>
      </c>
      <c r="AA25" s="473"/>
      <c r="AB25" s="473"/>
      <c r="AC25" s="473"/>
      <c r="AD25" s="473"/>
      <c r="AE25" s="473"/>
      <c r="AF25" s="473"/>
      <c r="AG25" s="474"/>
      <c r="AH25" s="494" t="s">
        <v>131</v>
      </c>
      <c r="AI25" s="495"/>
      <c r="AJ25" s="495"/>
      <c r="AK25" s="495"/>
      <c r="AL25" s="537"/>
      <c r="AM25" s="494" t="s">
        <v>179</v>
      </c>
      <c r="AN25" s="495"/>
      <c r="AO25" s="495"/>
      <c r="AP25" s="495"/>
      <c r="AQ25" s="495"/>
      <c r="AR25" s="537"/>
      <c r="AS25" s="494" t="s">
        <v>179</v>
      </c>
      <c r="AT25" s="495"/>
      <c r="AU25" s="495"/>
      <c r="AV25" s="495"/>
      <c r="AW25" s="495"/>
      <c r="AX25" s="496"/>
      <c r="AY25" s="403" t="s">
        <v>180</v>
      </c>
      <c r="AZ25" s="404"/>
      <c r="BA25" s="404"/>
      <c r="BB25" s="404"/>
      <c r="BC25" s="404"/>
      <c r="BD25" s="404"/>
      <c r="BE25" s="404"/>
      <c r="BF25" s="404"/>
      <c r="BG25" s="404"/>
      <c r="BH25" s="404"/>
      <c r="BI25" s="404"/>
      <c r="BJ25" s="404"/>
      <c r="BK25" s="404"/>
      <c r="BL25" s="404"/>
      <c r="BM25" s="405"/>
      <c r="BN25" s="406">
        <v>1644018</v>
      </c>
      <c r="BO25" s="407"/>
      <c r="BP25" s="407"/>
      <c r="BQ25" s="407"/>
      <c r="BR25" s="407"/>
      <c r="BS25" s="407"/>
      <c r="BT25" s="407"/>
      <c r="BU25" s="408"/>
      <c r="BV25" s="406">
        <v>1807191</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81"/>
      <c r="B26" s="614"/>
      <c r="C26" s="590"/>
      <c r="D26" s="591"/>
      <c r="E26" s="493" t="s">
        <v>181</v>
      </c>
      <c r="F26" s="473"/>
      <c r="G26" s="473"/>
      <c r="H26" s="473"/>
      <c r="I26" s="473"/>
      <c r="J26" s="473"/>
      <c r="K26" s="474"/>
      <c r="L26" s="494">
        <v>1</v>
      </c>
      <c r="M26" s="495"/>
      <c r="N26" s="495"/>
      <c r="O26" s="495"/>
      <c r="P26" s="537"/>
      <c r="Q26" s="494">
        <v>5350</v>
      </c>
      <c r="R26" s="495"/>
      <c r="S26" s="495"/>
      <c r="T26" s="495"/>
      <c r="U26" s="495"/>
      <c r="V26" s="537"/>
      <c r="W26" s="589"/>
      <c r="X26" s="590"/>
      <c r="Y26" s="591"/>
      <c r="Z26" s="493" t="s">
        <v>182</v>
      </c>
      <c r="AA26" s="595"/>
      <c r="AB26" s="595"/>
      <c r="AC26" s="595"/>
      <c r="AD26" s="595"/>
      <c r="AE26" s="595"/>
      <c r="AF26" s="595"/>
      <c r="AG26" s="596"/>
      <c r="AH26" s="494" t="s">
        <v>179</v>
      </c>
      <c r="AI26" s="495"/>
      <c r="AJ26" s="495"/>
      <c r="AK26" s="495"/>
      <c r="AL26" s="537"/>
      <c r="AM26" s="494" t="s">
        <v>179</v>
      </c>
      <c r="AN26" s="495"/>
      <c r="AO26" s="495"/>
      <c r="AP26" s="495"/>
      <c r="AQ26" s="495"/>
      <c r="AR26" s="537"/>
      <c r="AS26" s="494" t="s">
        <v>183</v>
      </c>
      <c r="AT26" s="495"/>
      <c r="AU26" s="495"/>
      <c r="AV26" s="495"/>
      <c r="AW26" s="495"/>
      <c r="AX26" s="496"/>
      <c r="AY26" s="446" t="s">
        <v>184</v>
      </c>
      <c r="AZ26" s="447"/>
      <c r="BA26" s="447"/>
      <c r="BB26" s="447"/>
      <c r="BC26" s="447"/>
      <c r="BD26" s="447"/>
      <c r="BE26" s="447"/>
      <c r="BF26" s="447"/>
      <c r="BG26" s="447"/>
      <c r="BH26" s="447"/>
      <c r="BI26" s="447"/>
      <c r="BJ26" s="447"/>
      <c r="BK26" s="447"/>
      <c r="BL26" s="447"/>
      <c r="BM26" s="448"/>
      <c r="BN26" s="443" t="s">
        <v>179</v>
      </c>
      <c r="BO26" s="444"/>
      <c r="BP26" s="444"/>
      <c r="BQ26" s="444"/>
      <c r="BR26" s="444"/>
      <c r="BS26" s="444"/>
      <c r="BT26" s="444"/>
      <c r="BU26" s="445"/>
      <c r="BV26" s="443" t="s">
        <v>179</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81"/>
      <c r="B27" s="614"/>
      <c r="C27" s="590"/>
      <c r="D27" s="591"/>
      <c r="E27" s="493" t="s">
        <v>185</v>
      </c>
      <c r="F27" s="473"/>
      <c r="G27" s="473"/>
      <c r="H27" s="473"/>
      <c r="I27" s="473"/>
      <c r="J27" s="473"/>
      <c r="K27" s="474"/>
      <c r="L27" s="494">
        <v>1</v>
      </c>
      <c r="M27" s="495"/>
      <c r="N27" s="495"/>
      <c r="O27" s="495"/>
      <c r="P27" s="537"/>
      <c r="Q27" s="494">
        <v>3160</v>
      </c>
      <c r="R27" s="495"/>
      <c r="S27" s="495"/>
      <c r="T27" s="495"/>
      <c r="U27" s="495"/>
      <c r="V27" s="537"/>
      <c r="W27" s="589"/>
      <c r="X27" s="590"/>
      <c r="Y27" s="591"/>
      <c r="Z27" s="493" t="s">
        <v>186</v>
      </c>
      <c r="AA27" s="473"/>
      <c r="AB27" s="473"/>
      <c r="AC27" s="473"/>
      <c r="AD27" s="473"/>
      <c r="AE27" s="473"/>
      <c r="AF27" s="473"/>
      <c r="AG27" s="474"/>
      <c r="AH27" s="494">
        <v>1</v>
      </c>
      <c r="AI27" s="495"/>
      <c r="AJ27" s="495"/>
      <c r="AK27" s="495"/>
      <c r="AL27" s="537"/>
      <c r="AM27" s="494" t="s">
        <v>187</v>
      </c>
      <c r="AN27" s="495"/>
      <c r="AO27" s="495"/>
      <c r="AP27" s="495"/>
      <c r="AQ27" s="495"/>
      <c r="AR27" s="537"/>
      <c r="AS27" s="494" t="s">
        <v>187</v>
      </c>
      <c r="AT27" s="495"/>
      <c r="AU27" s="495"/>
      <c r="AV27" s="495"/>
      <c r="AW27" s="495"/>
      <c r="AX27" s="496"/>
      <c r="AY27" s="538" t="s">
        <v>188</v>
      </c>
      <c r="AZ27" s="539"/>
      <c r="BA27" s="539"/>
      <c r="BB27" s="539"/>
      <c r="BC27" s="539"/>
      <c r="BD27" s="539"/>
      <c r="BE27" s="539"/>
      <c r="BF27" s="539"/>
      <c r="BG27" s="539"/>
      <c r="BH27" s="539"/>
      <c r="BI27" s="539"/>
      <c r="BJ27" s="539"/>
      <c r="BK27" s="539"/>
      <c r="BL27" s="539"/>
      <c r="BM27" s="540"/>
      <c r="BN27" s="562" t="s">
        <v>179</v>
      </c>
      <c r="BO27" s="563"/>
      <c r="BP27" s="563"/>
      <c r="BQ27" s="563"/>
      <c r="BR27" s="563"/>
      <c r="BS27" s="563"/>
      <c r="BT27" s="563"/>
      <c r="BU27" s="564"/>
      <c r="BV27" s="562" t="s">
        <v>179</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81"/>
      <c r="B28" s="614"/>
      <c r="C28" s="590"/>
      <c r="D28" s="591"/>
      <c r="E28" s="493" t="s">
        <v>189</v>
      </c>
      <c r="F28" s="473"/>
      <c r="G28" s="473"/>
      <c r="H28" s="473"/>
      <c r="I28" s="473"/>
      <c r="J28" s="473"/>
      <c r="K28" s="474"/>
      <c r="L28" s="494">
        <v>1</v>
      </c>
      <c r="M28" s="495"/>
      <c r="N28" s="495"/>
      <c r="O28" s="495"/>
      <c r="P28" s="537"/>
      <c r="Q28" s="494">
        <v>2610</v>
      </c>
      <c r="R28" s="495"/>
      <c r="S28" s="495"/>
      <c r="T28" s="495"/>
      <c r="U28" s="495"/>
      <c r="V28" s="537"/>
      <c r="W28" s="589"/>
      <c r="X28" s="590"/>
      <c r="Y28" s="591"/>
      <c r="Z28" s="493" t="s">
        <v>190</v>
      </c>
      <c r="AA28" s="473"/>
      <c r="AB28" s="473"/>
      <c r="AC28" s="473"/>
      <c r="AD28" s="473"/>
      <c r="AE28" s="473"/>
      <c r="AF28" s="473"/>
      <c r="AG28" s="474"/>
      <c r="AH28" s="494" t="s">
        <v>179</v>
      </c>
      <c r="AI28" s="495"/>
      <c r="AJ28" s="495"/>
      <c r="AK28" s="495"/>
      <c r="AL28" s="537"/>
      <c r="AM28" s="494" t="s">
        <v>179</v>
      </c>
      <c r="AN28" s="495"/>
      <c r="AO28" s="495"/>
      <c r="AP28" s="495"/>
      <c r="AQ28" s="495"/>
      <c r="AR28" s="537"/>
      <c r="AS28" s="494" t="s">
        <v>179</v>
      </c>
      <c r="AT28" s="495"/>
      <c r="AU28" s="495"/>
      <c r="AV28" s="495"/>
      <c r="AW28" s="495"/>
      <c r="AX28" s="496"/>
      <c r="AY28" s="597" t="s">
        <v>191</v>
      </c>
      <c r="AZ28" s="598"/>
      <c r="BA28" s="598"/>
      <c r="BB28" s="599"/>
      <c r="BC28" s="403" t="s">
        <v>50</v>
      </c>
      <c r="BD28" s="404"/>
      <c r="BE28" s="404"/>
      <c r="BF28" s="404"/>
      <c r="BG28" s="404"/>
      <c r="BH28" s="404"/>
      <c r="BI28" s="404"/>
      <c r="BJ28" s="404"/>
      <c r="BK28" s="404"/>
      <c r="BL28" s="404"/>
      <c r="BM28" s="405"/>
      <c r="BN28" s="406">
        <v>4760331</v>
      </c>
      <c r="BO28" s="407"/>
      <c r="BP28" s="407"/>
      <c r="BQ28" s="407"/>
      <c r="BR28" s="407"/>
      <c r="BS28" s="407"/>
      <c r="BT28" s="407"/>
      <c r="BU28" s="408"/>
      <c r="BV28" s="406">
        <v>4413645</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81"/>
      <c r="B29" s="614"/>
      <c r="C29" s="590"/>
      <c r="D29" s="591"/>
      <c r="E29" s="493" t="s">
        <v>192</v>
      </c>
      <c r="F29" s="473"/>
      <c r="G29" s="473"/>
      <c r="H29" s="473"/>
      <c r="I29" s="473"/>
      <c r="J29" s="473"/>
      <c r="K29" s="474"/>
      <c r="L29" s="494">
        <v>14</v>
      </c>
      <c r="M29" s="495"/>
      <c r="N29" s="495"/>
      <c r="O29" s="495"/>
      <c r="P29" s="537"/>
      <c r="Q29" s="494">
        <v>2370</v>
      </c>
      <c r="R29" s="495"/>
      <c r="S29" s="495"/>
      <c r="T29" s="495"/>
      <c r="U29" s="495"/>
      <c r="V29" s="537"/>
      <c r="W29" s="592"/>
      <c r="X29" s="593"/>
      <c r="Y29" s="594"/>
      <c r="Z29" s="493" t="s">
        <v>193</v>
      </c>
      <c r="AA29" s="473"/>
      <c r="AB29" s="473"/>
      <c r="AC29" s="473"/>
      <c r="AD29" s="473"/>
      <c r="AE29" s="473"/>
      <c r="AF29" s="473"/>
      <c r="AG29" s="474"/>
      <c r="AH29" s="494">
        <v>161</v>
      </c>
      <c r="AI29" s="495"/>
      <c r="AJ29" s="495"/>
      <c r="AK29" s="495"/>
      <c r="AL29" s="537"/>
      <c r="AM29" s="494">
        <v>528512</v>
      </c>
      <c r="AN29" s="495"/>
      <c r="AO29" s="495"/>
      <c r="AP29" s="495"/>
      <c r="AQ29" s="495"/>
      <c r="AR29" s="537"/>
      <c r="AS29" s="494">
        <v>3283</v>
      </c>
      <c r="AT29" s="495"/>
      <c r="AU29" s="495"/>
      <c r="AV29" s="495"/>
      <c r="AW29" s="495"/>
      <c r="AX29" s="496"/>
      <c r="AY29" s="600"/>
      <c r="AZ29" s="601"/>
      <c r="BA29" s="601"/>
      <c r="BB29" s="602"/>
      <c r="BC29" s="477" t="s">
        <v>194</v>
      </c>
      <c r="BD29" s="478"/>
      <c r="BE29" s="478"/>
      <c r="BF29" s="478"/>
      <c r="BG29" s="478"/>
      <c r="BH29" s="478"/>
      <c r="BI29" s="478"/>
      <c r="BJ29" s="478"/>
      <c r="BK29" s="478"/>
      <c r="BL29" s="478"/>
      <c r="BM29" s="479"/>
      <c r="BN29" s="443">
        <v>1046114</v>
      </c>
      <c r="BO29" s="444"/>
      <c r="BP29" s="444"/>
      <c r="BQ29" s="444"/>
      <c r="BR29" s="444"/>
      <c r="BS29" s="444"/>
      <c r="BT29" s="444"/>
      <c r="BU29" s="445"/>
      <c r="BV29" s="443">
        <v>1035402</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195</v>
      </c>
      <c r="X30" s="611"/>
      <c r="Y30" s="611"/>
      <c r="Z30" s="611"/>
      <c r="AA30" s="611"/>
      <c r="AB30" s="611"/>
      <c r="AC30" s="611"/>
      <c r="AD30" s="611"/>
      <c r="AE30" s="611"/>
      <c r="AF30" s="611"/>
      <c r="AG30" s="612"/>
      <c r="AH30" s="570">
        <v>93.3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4023814</v>
      </c>
      <c r="BO30" s="563"/>
      <c r="BP30" s="563"/>
      <c r="BQ30" s="563"/>
      <c r="BR30" s="563"/>
      <c r="BS30" s="563"/>
      <c r="BT30" s="563"/>
      <c r="BU30" s="564"/>
      <c r="BV30" s="562">
        <v>4017985</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606" t="s">
        <v>196</v>
      </c>
      <c r="D32" s="606"/>
      <c r="E32" s="606"/>
      <c r="F32" s="606"/>
      <c r="G32" s="606"/>
      <c r="H32" s="606"/>
      <c r="I32" s="606"/>
      <c r="J32" s="606"/>
      <c r="K32" s="606"/>
      <c r="L32" s="606"/>
      <c r="M32" s="606"/>
      <c r="N32" s="606"/>
      <c r="O32" s="606"/>
      <c r="P32" s="606"/>
      <c r="Q32" s="606"/>
      <c r="R32" s="606"/>
      <c r="S32" s="606"/>
      <c r="U32" s="447" t="s">
        <v>197</v>
      </c>
      <c r="V32" s="447"/>
      <c r="W32" s="447"/>
      <c r="X32" s="447"/>
      <c r="Y32" s="447"/>
      <c r="Z32" s="447"/>
      <c r="AA32" s="447"/>
      <c r="AB32" s="447"/>
      <c r="AC32" s="447"/>
      <c r="AD32" s="447"/>
      <c r="AE32" s="447"/>
      <c r="AF32" s="447"/>
      <c r="AG32" s="447"/>
      <c r="AH32" s="447"/>
      <c r="AI32" s="447"/>
      <c r="AJ32" s="447"/>
      <c r="AK32" s="447"/>
      <c r="AM32" s="447" t="s">
        <v>198</v>
      </c>
      <c r="AN32" s="447"/>
      <c r="AO32" s="447"/>
      <c r="AP32" s="447"/>
      <c r="AQ32" s="447"/>
      <c r="AR32" s="447"/>
      <c r="AS32" s="447"/>
      <c r="AT32" s="447"/>
      <c r="AU32" s="447"/>
      <c r="AV32" s="447"/>
      <c r="AW32" s="447"/>
      <c r="AX32" s="447"/>
      <c r="AY32" s="447"/>
      <c r="AZ32" s="447"/>
      <c r="BA32" s="447"/>
      <c r="BB32" s="447"/>
      <c r="BC32" s="447"/>
      <c r="BE32" s="447" t="s">
        <v>199</v>
      </c>
      <c r="BF32" s="447"/>
      <c r="BG32" s="447"/>
      <c r="BH32" s="447"/>
      <c r="BI32" s="447"/>
      <c r="BJ32" s="447"/>
      <c r="BK32" s="447"/>
      <c r="BL32" s="447"/>
      <c r="BM32" s="447"/>
      <c r="BN32" s="447"/>
      <c r="BO32" s="447"/>
      <c r="BP32" s="447"/>
      <c r="BQ32" s="447"/>
      <c r="BR32" s="447"/>
      <c r="BS32" s="447"/>
      <c r="BT32" s="447"/>
      <c r="BU32" s="447"/>
      <c r="BW32" s="447" t="s">
        <v>200</v>
      </c>
      <c r="BX32" s="447"/>
      <c r="BY32" s="447"/>
      <c r="BZ32" s="447"/>
      <c r="CA32" s="447"/>
      <c r="CB32" s="447"/>
      <c r="CC32" s="447"/>
      <c r="CD32" s="447"/>
      <c r="CE32" s="447"/>
      <c r="CF32" s="447"/>
      <c r="CG32" s="447"/>
      <c r="CH32" s="447"/>
      <c r="CI32" s="447"/>
      <c r="CJ32" s="447"/>
      <c r="CK32" s="447"/>
      <c r="CL32" s="447"/>
      <c r="CM32" s="447"/>
      <c r="CO32" s="447" t="s">
        <v>201</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15">
      <c r="A33" s="181"/>
      <c r="B33" s="205"/>
      <c r="C33" s="467" t="s">
        <v>202</v>
      </c>
      <c r="D33" s="467"/>
      <c r="E33" s="432" t="s">
        <v>203</v>
      </c>
      <c r="F33" s="432"/>
      <c r="G33" s="432"/>
      <c r="H33" s="432"/>
      <c r="I33" s="432"/>
      <c r="J33" s="432"/>
      <c r="K33" s="432"/>
      <c r="L33" s="432"/>
      <c r="M33" s="432"/>
      <c r="N33" s="432"/>
      <c r="O33" s="432"/>
      <c r="P33" s="432"/>
      <c r="Q33" s="432"/>
      <c r="R33" s="432"/>
      <c r="S33" s="432"/>
      <c r="T33" s="206"/>
      <c r="U33" s="467" t="s">
        <v>202</v>
      </c>
      <c r="V33" s="467"/>
      <c r="W33" s="432" t="s">
        <v>204</v>
      </c>
      <c r="X33" s="432"/>
      <c r="Y33" s="432"/>
      <c r="Z33" s="432"/>
      <c r="AA33" s="432"/>
      <c r="AB33" s="432"/>
      <c r="AC33" s="432"/>
      <c r="AD33" s="432"/>
      <c r="AE33" s="432"/>
      <c r="AF33" s="432"/>
      <c r="AG33" s="432"/>
      <c r="AH33" s="432"/>
      <c r="AI33" s="432"/>
      <c r="AJ33" s="432"/>
      <c r="AK33" s="432"/>
      <c r="AL33" s="206"/>
      <c r="AM33" s="467" t="s">
        <v>202</v>
      </c>
      <c r="AN33" s="467"/>
      <c r="AO33" s="432" t="s">
        <v>203</v>
      </c>
      <c r="AP33" s="432"/>
      <c r="AQ33" s="432"/>
      <c r="AR33" s="432"/>
      <c r="AS33" s="432"/>
      <c r="AT33" s="432"/>
      <c r="AU33" s="432"/>
      <c r="AV33" s="432"/>
      <c r="AW33" s="432"/>
      <c r="AX33" s="432"/>
      <c r="AY33" s="432"/>
      <c r="AZ33" s="432"/>
      <c r="BA33" s="432"/>
      <c r="BB33" s="432"/>
      <c r="BC33" s="432"/>
      <c r="BD33" s="207"/>
      <c r="BE33" s="432" t="s">
        <v>205</v>
      </c>
      <c r="BF33" s="432"/>
      <c r="BG33" s="432" t="s">
        <v>206</v>
      </c>
      <c r="BH33" s="432"/>
      <c r="BI33" s="432"/>
      <c r="BJ33" s="432"/>
      <c r="BK33" s="432"/>
      <c r="BL33" s="432"/>
      <c r="BM33" s="432"/>
      <c r="BN33" s="432"/>
      <c r="BO33" s="432"/>
      <c r="BP33" s="432"/>
      <c r="BQ33" s="432"/>
      <c r="BR33" s="432"/>
      <c r="BS33" s="432"/>
      <c r="BT33" s="432"/>
      <c r="BU33" s="432"/>
      <c r="BV33" s="207"/>
      <c r="BW33" s="467" t="s">
        <v>205</v>
      </c>
      <c r="BX33" s="467"/>
      <c r="BY33" s="432" t="s">
        <v>207</v>
      </c>
      <c r="BZ33" s="432"/>
      <c r="CA33" s="432"/>
      <c r="CB33" s="432"/>
      <c r="CC33" s="432"/>
      <c r="CD33" s="432"/>
      <c r="CE33" s="432"/>
      <c r="CF33" s="432"/>
      <c r="CG33" s="432"/>
      <c r="CH33" s="432"/>
      <c r="CI33" s="432"/>
      <c r="CJ33" s="432"/>
      <c r="CK33" s="432"/>
      <c r="CL33" s="432"/>
      <c r="CM33" s="432"/>
      <c r="CN33" s="206"/>
      <c r="CO33" s="467" t="s">
        <v>202</v>
      </c>
      <c r="CP33" s="467"/>
      <c r="CQ33" s="432" t="s">
        <v>208</v>
      </c>
      <c r="CR33" s="432"/>
      <c r="CS33" s="432"/>
      <c r="CT33" s="432"/>
      <c r="CU33" s="432"/>
      <c r="CV33" s="432"/>
      <c r="CW33" s="432"/>
      <c r="CX33" s="432"/>
      <c r="CY33" s="432"/>
      <c r="CZ33" s="432"/>
      <c r="DA33" s="432"/>
      <c r="DB33" s="432"/>
      <c r="DC33" s="432"/>
      <c r="DD33" s="432"/>
      <c r="DE33" s="432"/>
      <c r="DF33" s="206"/>
      <c r="DG33" s="632" t="s">
        <v>209</v>
      </c>
      <c r="DH33" s="632"/>
      <c r="DI33" s="208"/>
    </row>
    <row r="34" spans="1:113" ht="32.25" customHeight="1" x14ac:dyDescent="0.15">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81"/>
      <c r="BE34" s="633" t="str">
        <f>IF(BG34="","",MAX(C34:D43,U34:V43,AM34:AN43)+1)</f>
        <v/>
      </c>
      <c r="BF34" s="633"/>
      <c r="BG34" s="634"/>
      <c r="BH34" s="634"/>
      <c r="BI34" s="634"/>
      <c r="BJ34" s="634"/>
      <c r="BK34" s="634"/>
      <c r="BL34" s="634"/>
      <c r="BM34" s="634"/>
      <c r="BN34" s="634"/>
      <c r="BO34" s="634"/>
      <c r="BP34" s="634"/>
      <c r="BQ34" s="634"/>
      <c r="BR34" s="634"/>
      <c r="BS34" s="634"/>
      <c r="BT34" s="634"/>
      <c r="BU34" s="634"/>
      <c r="BV34" s="181"/>
      <c r="BW34" s="633">
        <f>IF(BY34="","",MAX(C34:D43,U34:V43,AM34:AN43,BE34:BF43)+1)</f>
        <v>9</v>
      </c>
      <c r="BX34" s="633"/>
      <c r="BY34" s="634" t="str">
        <f>IF('各会計、関係団体の財政状況及び健全化判断比率'!B68="","",'各会計、関係団体の財政状況及び健全化判断比率'!B68)</f>
        <v>球磨郡公立多良木病院</v>
      </c>
      <c r="BZ34" s="634"/>
      <c r="CA34" s="634"/>
      <c r="CB34" s="634"/>
      <c r="CC34" s="634"/>
      <c r="CD34" s="634"/>
      <c r="CE34" s="634"/>
      <c r="CF34" s="634"/>
      <c r="CG34" s="634"/>
      <c r="CH34" s="634"/>
      <c r="CI34" s="634"/>
      <c r="CJ34" s="634"/>
      <c r="CK34" s="634"/>
      <c r="CL34" s="634"/>
      <c r="CM34" s="634"/>
      <c r="CN34" s="181"/>
      <c r="CO34" s="633">
        <f>IF(CQ34="","",MAX(C34:D43,U34:V43,AM34:AN43,BE34:BF43,BW34:BX43)+1)</f>
        <v>14</v>
      </c>
      <c r="CP34" s="633"/>
      <c r="CQ34" s="634" t="str">
        <f>IF('各会計、関係団体の財政状況及び健全化判断比率'!BS7="","",'各会計、関係団体の財政状況及び健全化判断比率'!BS7)</f>
        <v>株式会社あさぎり商社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15">
      <c r="A35" s="181"/>
      <c r="B35" s="205"/>
      <c r="C35" s="633">
        <f>IF(E35="","",C34+1)</f>
        <v>2</v>
      </c>
      <c r="D35" s="633"/>
      <c r="E35" s="634" t="str">
        <f>IF('各会計、関係団体の財政状況及び健全化判断比率'!B8="","",'各会計、関係団体の財政状況及び健全化判断比率'!B8)</f>
        <v>球磨郡障害認定審査事業特別会計</v>
      </c>
      <c r="F35" s="634"/>
      <c r="G35" s="634"/>
      <c r="H35" s="634"/>
      <c r="I35" s="634"/>
      <c r="J35" s="634"/>
      <c r="K35" s="634"/>
      <c r="L35" s="634"/>
      <c r="M35" s="634"/>
      <c r="N35" s="634"/>
      <c r="O35" s="634"/>
      <c r="P35" s="634"/>
      <c r="Q35" s="634"/>
      <c r="R35" s="634"/>
      <c r="S35" s="634"/>
      <c r="T35" s="181"/>
      <c r="U35" s="633">
        <f>IF(W35="","",U34+1)</f>
        <v>5</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8</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10</v>
      </c>
      <c r="BX35" s="633"/>
      <c r="BY35" s="634" t="str">
        <f>IF('各会計、関係団体の財政状況及び健全化判断比率'!B69="","",'各会計、関係団体の財政状況及び健全化判断比率'!B69)</f>
        <v>上球磨消防組合</v>
      </c>
      <c r="BZ35" s="634"/>
      <c r="CA35" s="634"/>
      <c r="CB35" s="634"/>
      <c r="CC35" s="634"/>
      <c r="CD35" s="634"/>
      <c r="CE35" s="634"/>
      <c r="CF35" s="634"/>
      <c r="CG35" s="634"/>
      <c r="CH35" s="634"/>
      <c r="CI35" s="634"/>
      <c r="CJ35" s="634"/>
      <c r="CK35" s="634"/>
      <c r="CL35" s="634"/>
      <c r="CM35" s="634"/>
      <c r="CN35" s="181"/>
      <c r="CO35" s="633">
        <f t="shared" ref="CO35:CO43" si="3">IF(CQ35="","",CO34+1)</f>
        <v>15</v>
      </c>
      <c r="CP35" s="633"/>
      <c r="CQ35" s="634" t="str">
        <f>IF('各会計、関係団体の財政状況及び健全化判断比率'!BS8="","",'各会計、関係団体の財政状況及び健全化判断比率'!BS8)</f>
        <v>くま川鉄道（株）</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15">
      <c r="A36" s="181"/>
      <c r="B36" s="205"/>
      <c r="C36" s="633">
        <f>IF(E36="","",C35+1)</f>
        <v>3</v>
      </c>
      <c r="D36" s="633"/>
      <c r="E36" s="634" t="str">
        <f>IF('各会計、関係団体の財政状況及び健全化判断比率'!B9="","",'各会計、関係団体の財政状況及び健全化判断比率'!B9)</f>
        <v>球磨郡介護認定審査事業特別会計</v>
      </c>
      <c r="F36" s="634"/>
      <c r="G36" s="634"/>
      <c r="H36" s="634"/>
      <c r="I36" s="634"/>
      <c r="J36" s="634"/>
      <c r="K36" s="634"/>
      <c r="L36" s="634"/>
      <c r="M36" s="634"/>
      <c r="N36" s="634"/>
      <c r="O36" s="634"/>
      <c r="P36" s="634"/>
      <c r="Q36" s="634"/>
      <c r="R36" s="634"/>
      <c r="S36" s="634"/>
      <c r="T36" s="181"/>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11</v>
      </c>
      <c r="BX36" s="633"/>
      <c r="BY36" s="634" t="str">
        <f>IF('各会計、関係団体の財政状況及び健全化判断比率'!B70="","",'各会計、関係団体の財政状況及び健全化判断比率'!B70)</f>
        <v>人吉球磨広域行政組合（一般会計）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15">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12</v>
      </c>
      <c r="BX37" s="633"/>
      <c r="BY37" s="634" t="str">
        <f>IF('各会計、関係団体の財政状況及び健全化判断比率'!B71="","",'各会計、関係団体の財政状況及び健全化判断比率'!B71)</f>
        <v>熊本県後期高齢者医療広域連合（一般会計）</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15">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13</v>
      </c>
      <c r="BX38" s="633"/>
      <c r="BY38" s="634" t="str">
        <f>IF('各会計、関係団体の財政状況及び健全化判断比率'!B72="","",'各会計、関係団体の財政状況及び健全化判断比率'!B72)</f>
        <v>熊本県後期高齢者医療広域連合（後期高齢者医療特別会計）</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15">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15">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15">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15">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15">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210</v>
      </c>
      <c r="E46" s="636" t="s">
        <v>211</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212</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213</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214</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215</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216</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217</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218</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NV5b6jaXLvU8VC1QIkzI6Xt0FF04hdFl6EEknH0kHUX0xH4/HPqXaVR+xv78Wbs/f4xHjJhN+gE7RtWmy5GgDg==" saltValue="+UJNZv9RpM12w6hMKtlrj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219</v>
      </c>
      <c r="DI1" s="639"/>
      <c r="DJ1" s="639"/>
      <c r="DK1" s="639"/>
      <c r="DL1" s="639"/>
      <c r="DM1" s="639"/>
      <c r="DN1" s="640"/>
      <c r="DO1" s="214"/>
      <c r="DP1" s="638" t="s">
        <v>220</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15">
      <c r="B2" s="215" t="s">
        <v>221</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41" t="s">
        <v>222</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223</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224</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225</v>
      </c>
      <c r="S4" s="642"/>
      <c r="T4" s="642"/>
      <c r="U4" s="642"/>
      <c r="V4" s="642"/>
      <c r="W4" s="642"/>
      <c r="X4" s="642"/>
      <c r="Y4" s="643"/>
      <c r="Z4" s="641" t="s">
        <v>226</v>
      </c>
      <c r="AA4" s="642"/>
      <c r="AB4" s="642"/>
      <c r="AC4" s="643"/>
      <c r="AD4" s="641" t="s">
        <v>227</v>
      </c>
      <c r="AE4" s="642"/>
      <c r="AF4" s="642"/>
      <c r="AG4" s="642"/>
      <c r="AH4" s="642"/>
      <c r="AI4" s="642"/>
      <c r="AJ4" s="642"/>
      <c r="AK4" s="643"/>
      <c r="AL4" s="641" t="s">
        <v>226</v>
      </c>
      <c r="AM4" s="642"/>
      <c r="AN4" s="642"/>
      <c r="AO4" s="643"/>
      <c r="AP4" s="644" t="s">
        <v>228</v>
      </c>
      <c r="AQ4" s="644"/>
      <c r="AR4" s="644"/>
      <c r="AS4" s="644"/>
      <c r="AT4" s="644"/>
      <c r="AU4" s="644"/>
      <c r="AV4" s="644"/>
      <c r="AW4" s="644"/>
      <c r="AX4" s="644"/>
      <c r="AY4" s="644"/>
      <c r="AZ4" s="644"/>
      <c r="BA4" s="644"/>
      <c r="BB4" s="644"/>
      <c r="BC4" s="644"/>
      <c r="BD4" s="644"/>
      <c r="BE4" s="644"/>
      <c r="BF4" s="644"/>
      <c r="BG4" s="644" t="s">
        <v>229</v>
      </c>
      <c r="BH4" s="644"/>
      <c r="BI4" s="644"/>
      <c r="BJ4" s="644"/>
      <c r="BK4" s="644"/>
      <c r="BL4" s="644"/>
      <c r="BM4" s="644"/>
      <c r="BN4" s="644"/>
      <c r="BO4" s="644" t="s">
        <v>226</v>
      </c>
      <c r="BP4" s="644"/>
      <c r="BQ4" s="644"/>
      <c r="BR4" s="644"/>
      <c r="BS4" s="644" t="s">
        <v>230</v>
      </c>
      <c r="BT4" s="644"/>
      <c r="BU4" s="644"/>
      <c r="BV4" s="644"/>
      <c r="BW4" s="644"/>
      <c r="BX4" s="644"/>
      <c r="BY4" s="644"/>
      <c r="BZ4" s="644"/>
      <c r="CA4" s="644"/>
      <c r="CB4" s="644"/>
      <c r="CD4" s="641" t="s">
        <v>231</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232</v>
      </c>
      <c r="C5" s="646"/>
      <c r="D5" s="646"/>
      <c r="E5" s="646"/>
      <c r="F5" s="646"/>
      <c r="G5" s="646"/>
      <c r="H5" s="646"/>
      <c r="I5" s="646"/>
      <c r="J5" s="646"/>
      <c r="K5" s="646"/>
      <c r="L5" s="646"/>
      <c r="M5" s="646"/>
      <c r="N5" s="646"/>
      <c r="O5" s="646"/>
      <c r="P5" s="646"/>
      <c r="Q5" s="647"/>
      <c r="R5" s="648">
        <v>1275836</v>
      </c>
      <c r="S5" s="649"/>
      <c r="T5" s="649"/>
      <c r="U5" s="649"/>
      <c r="V5" s="649"/>
      <c r="W5" s="649"/>
      <c r="X5" s="649"/>
      <c r="Y5" s="650"/>
      <c r="Z5" s="651">
        <v>8.9</v>
      </c>
      <c r="AA5" s="651"/>
      <c r="AB5" s="651"/>
      <c r="AC5" s="651"/>
      <c r="AD5" s="652">
        <v>1275836</v>
      </c>
      <c r="AE5" s="652"/>
      <c r="AF5" s="652"/>
      <c r="AG5" s="652"/>
      <c r="AH5" s="652"/>
      <c r="AI5" s="652"/>
      <c r="AJ5" s="652"/>
      <c r="AK5" s="652"/>
      <c r="AL5" s="653">
        <v>19.399999999999999</v>
      </c>
      <c r="AM5" s="654"/>
      <c r="AN5" s="654"/>
      <c r="AO5" s="655"/>
      <c r="AP5" s="645" t="s">
        <v>233</v>
      </c>
      <c r="AQ5" s="646"/>
      <c r="AR5" s="646"/>
      <c r="AS5" s="646"/>
      <c r="AT5" s="646"/>
      <c r="AU5" s="646"/>
      <c r="AV5" s="646"/>
      <c r="AW5" s="646"/>
      <c r="AX5" s="646"/>
      <c r="AY5" s="646"/>
      <c r="AZ5" s="646"/>
      <c r="BA5" s="646"/>
      <c r="BB5" s="646"/>
      <c r="BC5" s="646"/>
      <c r="BD5" s="646"/>
      <c r="BE5" s="646"/>
      <c r="BF5" s="647"/>
      <c r="BG5" s="659">
        <v>1275836</v>
      </c>
      <c r="BH5" s="660"/>
      <c r="BI5" s="660"/>
      <c r="BJ5" s="660"/>
      <c r="BK5" s="660"/>
      <c r="BL5" s="660"/>
      <c r="BM5" s="660"/>
      <c r="BN5" s="661"/>
      <c r="BO5" s="662">
        <v>100</v>
      </c>
      <c r="BP5" s="662"/>
      <c r="BQ5" s="662"/>
      <c r="BR5" s="662"/>
      <c r="BS5" s="663" t="s">
        <v>131</v>
      </c>
      <c r="BT5" s="663"/>
      <c r="BU5" s="663"/>
      <c r="BV5" s="663"/>
      <c r="BW5" s="663"/>
      <c r="BX5" s="663"/>
      <c r="BY5" s="663"/>
      <c r="BZ5" s="663"/>
      <c r="CA5" s="663"/>
      <c r="CB5" s="667"/>
      <c r="CD5" s="641" t="s">
        <v>228</v>
      </c>
      <c r="CE5" s="642"/>
      <c r="CF5" s="642"/>
      <c r="CG5" s="642"/>
      <c r="CH5" s="642"/>
      <c r="CI5" s="642"/>
      <c r="CJ5" s="642"/>
      <c r="CK5" s="642"/>
      <c r="CL5" s="642"/>
      <c r="CM5" s="642"/>
      <c r="CN5" s="642"/>
      <c r="CO5" s="642"/>
      <c r="CP5" s="642"/>
      <c r="CQ5" s="643"/>
      <c r="CR5" s="641" t="s">
        <v>234</v>
      </c>
      <c r="CS5" s="642"/>
      <c r="CT5" s="642"/>
      <c r="CU5" s="642"/>
      <c r="CV5" s="642"/>
      <c r="CW5" s="642"/>
      <c r="CX5" s="642"/>
      <c r="CY5" s="643"/>
      <c r="CZ5" s="641" t="s">
        <v>226</v>
      </c>
      <c r="DA5" s="642"/>
      <c r="DB5" s="642"/>
      <c r="DC5" s="643"/>
      <c r="DD5" s="641" t="s">
        <v>235</v>
      </c>
      <c r="DE5" s="642"/>
      <c r="DF5" s="642"/>
      <c r="DG5" s="642"/>
      <c r="DH5" s="642"/>
      <c r="DI5" s="642"/>
      <c r="DJ5" s="642"/>
      <c r="DK5" s="642"/>
      <c r="DL5" s="642"/>
      <c r="DM5" s="642"/>
      <c r="DN5" s="642"/>
      <c r="DO5" s="642"/>
      <c r="DP5" s="643"/>
      <c r="DQ5" s="641" t="s">
        <v>236</v>
      </c>
      <c r="DR5" s="642"/>
      <c r="DS5" s="642"/>
      <c r="DT5" s="642"/>
      <c r="DU5" s="642"/>
      <c r="DV5" s="642"/>
      <c r="DW5" s="642"/>
      <c r="DX5" s="642"/>
      <c r="DY5" s="642"/>
      <c r="DZ5" s="642"/>
      <c r="EA5" s="642"/>
      <c r="EB5" s="642"/>
      <c r="EC5" s="643"/>
    </row>
    <row r="6" spans="2:143" ht="11.25" customHeight="1" x14ac:dyDescent="0.15">
      <c r="B6" s="656" t="s">
        <v>237</v>
      </c>
      <c r="C6" s="657"/>
      <c r="D6" s="657"/>
      <c r="E6" s="657"/>
      <c r="F6" s="657"/>
      <c r="G6" s="657"/>
      <c r="H6" s="657"/>
      <c r="I6" s="657"/>
      <c r="J6" s="657"/>
      <c r="K6" s="657"/>
      <c r="L6" s="657"/>
      <c r="M6" s="657"/>
      <c r="N6" s="657"/>
      <c r="O6" s="657"/>
      <c r="P6" s="657"/>
      <c r="Q6" s="658"/>
      <c r="R6" s="659">
        <v>143517</v>
      </c>
      <c r="S6" s="660"/>
      <c r="T6" s="660"/>
      <c r="U6" s="660"/>
      <c r="V6" s="660"/>
      <c r="W6" s="660"/>
      <c r="X6" s="660"/>
      <c r="Y6" s="661"/>
      <c r="Z6" s="662">
        <v>1</v>
      </c>
      <c r="AA6" s="662"/>
      <c r="AB6" s="662"/>
      <c r="AC6" s="662"/>
      <c r="AD6" s="663">
        <v>143517</v>
      </c>
      <c r="AE6" s="663"/>
      <c r="AF6" s="663"/>
      <c r="AG6" s="663"/>
      <c r="AH6" s="663"/>
      <c r="AI6" s="663"/>
      <c r="AJ6" s="663"/>
      <c r="AK6" s="663"/>
      <c r="AL6" s="664">
        <v>2.2000000000000002</v>
      </c>
      <c r="AM6" s="665"/>
      <c r="AN6" s="665"/>
      <c r="AO6" s="666"/>
      <c r="AP6" s="656" t="s">
        <v>238</v>
      </c>
      <c r="AQ6" s="657"/>
      <c r="AR6" s="657"/>
      <c r="AS6" s="657"/>
      <c r="AT6" s="657"/>
      <c r="AU6" s="657"/>
      <c r="AV6" s="657"/>
      <c r="AW6" s="657"/>
      <c r="AX6" s="657"/>
      <c r="AY6" s="657"/>
      <c r="AZ6" s="657"/>
      <c r="BA6" s="657"/>
      <c r="BB6" s="657"/>
      <c r="BC6" s="657"/>
      <c r="BD6" s="657"/>
      <c r="BE6" s="657"/>
      <c r="BF6" s="658"/>
      <c r="BG6" s="659">
        <v>1275836</v>
      </c>
      <c r="BH6" s="660"/>
      <c r="BI6" s="660"/>
      <c r="BJ6" s="660"/>
      <c r="BK6" s="660"/>
      <c r="BL6" s="660"/>
      <c r="BM6" s="660"/>
      <c r="BN6" s="661"/>
      <c r="BO6" s="662">
        <v>100</v>
      </c>
      <c r="BP6" s="662"/>
      <c r="BQ6" s="662"/>
      <c r="BR6" s="662"/>
      <c r="BS6" s="663" t="s">
        <v>131</v>
      </c>
      <c r="BT6" s="663"/>
      <c r="BU6" s="663"/>
      <c r="BV6" s="663"/>
      <c r="BW6" s="663"/>
      <c r="BX6" s="663"/>
      <c r="BY6" s="663"/>
      <c r="BZ6" s="663"/>
      <c r="CA6" s="663"/>
      <c r="CB6" s="667"/>
      <c r="CD6" s="645" t="s">
        <v>239</v>
      </c>
      <c r="CE6" s="646"/>
      <c r="CF6" s="646"/>
      <c r="CG6" s="646"/>
      <c r="CH6" s="646"/>
      <c r="CI6" s="646"/>
      <c r="CJ6" s="646"/>
      <c r="CK6" s="646"/>
      <c r="CL6" s="646"/>
      <c r="CM6" s="646"/>
      <c r="CN6" s="646"/>
      <c r="CO6" s="646"/>
      <c r="CP6" s="646"/>
      <c r="CQ6" s="647"/>
      <c r="CR6" s="659">
        <v>93978</v>
      </c>
      <c r="CS6" s="660"/>
      <c r="CT6" s="660"/>
      <c r="CU6" s="660"/>
      <c r="CV6" s="660"/>
      <c r="CW6" s="660"/>
      <c r="CX6" s="660"/>
      <c r="CY6" s="661"/>
      <c r="CZ6" s="653">
        <v>0.7</v>
      </c>
      <c r="DA6" s="654"/>
      <c r="DB6" s="654"/>
      <c r="DC6" s="670"/>
      <c r="DD6" s="668" t="s">
        <v>131</v>
      </c>
      <c r="DE6" s="660"/>
      <c r="DF6" s="660"/>
      <c r="DG6" s="660"/>
      <c r="DH6" s="660"/>
      <c r="DI6" s="660"/>
      <c r="DJ6" s="660"/>
      <c r="DK6" s="660"/>
      <c r="DL6" s="660"/>
      <c r="DM6" s="660"/>
      <c r="DN6" s="660"/>
      <c r="DO6" s="660"/>
      <c r="DP6" s="661"/>
      <c r="DQ6" s="668">
        <v>91278</v>
      </c>
      <c r="DR6" s="660"/>
      <c r="DS6" s="660"/>
      <c r="DT6" s="660"/>
      <c r="DU6" s="660"/>
      <c r="DV6" s="660"/>
      <c r="DW6" s="660"/>
      <c r="DX6" s="660"/>
      <c r="DY6" s="660"/>
      <c r="DZ6" s="660"/>
      <c r="EA6" s="660"/>
      <c r="EB6" s="660"/>
      <c r="EC6" s="669"/>
    </row>
    <row r="7" spans="2:143" ht="11.25" customHeight="1" x14ac:dyDescent="0.15">
      <c r="B7" s="656" t="s">
        <v>240</v>
      </c>
      <c r="C7" s="657"/>
      <c r="D7" s="657"/>
      <c r="E7" s="657"/>
      <c r="F7" s="657"/>
      <c r="G7" s="657"/>
      <c r="H7" s="657"/>
      <c r="I7" s="657"/>
      <c r="J7" s="657"/>
      <c r="K7" s="657"/>
      <c r="L7" s="657"/>
      <c r="M7" s="657"/>
      <c r="N7" s="657"/>
      <c r="O7" s="657"/>
      <c r="P7" s="657"/>
      <c r="Q7" s="658"/>
      <c r="R7" s="659">
        <v>305</v>
      </c>
      <c r="S7" s="660"/>
      <c r="T7" s="660"/>
      <c r="U7" s="660"/>
      <c r="V7" s="660"/>
      <c r="W7" s="660"/>
      <c r="X7" s="660"/>
      <c r="Y7" s="661"/>
      <c r="Z7" s="662">
        <v>0</v>
      </c>
      <c r="AA7" s="662"/>
      <c r="AB7" s="662"/>
      <c r="AC7" s="662"/>
      <c r="AD7" s="663">
        <v>305</v>
      </c>
      <c r="AE7" s="663"/>
      <c r="AF7" s="663"/>
      <c r="AG7" s="663"/>
      <c r="AH7" s="663"/>
      <c r="AI7" s="663"/>
      <c r="AJ7" s="663"/>
      <c r="AK7" s="663"/>
      <c r="AL7" s="664">
        <v>0</v>
      </c>
      <c r="AM7" s="665"/>
      <c r="AN7" s="665"/>
      <c r="AO7" s="666"/>
      <c r="AP7" s="656" t="s">
        <v>241</v>
      </c>
      <c r="AQ7" s="657"/>
      <c r="AR7" s="657"/>
      <c r="AS7" s="657"/>
      <c r="AT7" s="657"/>
      <c r="AU7" s="657"/>
      <c r="AV7" s="657"/>
      <c r="AW7" s="657"/>
      <c r="AX7" s="657"/>
      <c r="AY7" s="657"/>
      <c r="AZ7" s="657"/>
      <c r="BA7" s="657"/>
      <c r="BB7" s="657"/>
      <c r="BC7" s="657"/>
      <c r="BD7" s="657"/>
      <c r="BE7" s="657"/>
      <c r="BF7" s="658"/>
      <c r="BG7" s="659">
        <v>547690</v>
      </c>
      <c r="BH7" s="660"/>
      <c r="BI7" s="660"/>
      <c r="BJ7" s="660"/>
      <c r="BK7" s="660"/>
      <c r="BL7" s="660"/>
      <c r="BM7" s="660"/>
      <c r="BN7" s="661"/>
      <c r="BO7" s="662">
        <v>42.9</v>
      </c>
      <c r="BP7" s="662"/>
      <c r="BQ7" s="662"/>
      <c r="BR7" s="662"/>
      <c r="BS7" s="663" t="s">
        <v>131</v>
      </c>
      <c r="BT7" s="663"/>
      <c r="BU7" s="663"/>
      <c r="BV7" s="663"/>
      <c r="BW7" s="663"/>
      <c r="BX7" s="663"/>
      <c r="BY7" s="663"/>
      <c r="BZ7" s="663"/>
      <c r="CA7" s="663"/>
      <c r="CB7" s="667"/>
      <c r="CD7" s="656" t="s">
        <v>242</v>
      </c>
      <c r="CE7" s="657"/>
      <c r="CF7" s="657"/>
      <c r="CG7" s="657"/>
      <c r="CH7" s="657"/>
      <c r="CI7" s="657"/>
      <c r="CJ7" s="657"/>
      <c r="CK7" s="657"/>
      <c r="CL7" s="657"/>
      <c r="CM7" s="657"/>
      <c r="CN7" s="657"/>
      <c r="CO7" s="657"/>
      <c r="CP7" s="657"/>
      <c r="CQ7" s="658"/>
      <c r="CR7" s="659">
        <v>3105491</v>
      </c>
      <c r="CS7" s="660"/>
      <c r="CT7" s="660"/>
      <c r="CU7" s="660"/>
      <c r="CV7" s="660"/>
      <c r="CW7" s="660"/>
      <c r="CX7" s="660"/>
      <c r="CY7" s="661"/>
      <c r="CZ7" s="662">
        <v>23.1</v>
      </c>
      <c r="DA7" s="662"/>
      <c r="DB7" s="662"/>
      <c r="DC7" s="662"/>
      <c r="DD7" s="668">
        <v>592013</v>
      </c>
      <c r="DE7" s="660"/>
      <c r="DF7" s="660"/>
      <c r="DG7" s="660"/>
      <c r="DH7" s="660"/>
      <c r="DI7" s="660"/>
      <c r="DJ7" s="660"/>
      <c r="DK7" s="660"/>
      <c r="DL7" s="660"/>
      <c r="DM7" s="660"/>
      <c r="DN7" s="660"/>
      <c r="DO7" s="660"/>
      <c r="DP7" s="661"/>
      <c r="DQ7" s="668">
        <v>1600968</v>
      </c>
      <c r="DR7" s="660"/>
      <c r="DS7" s="660"/>
      <c r="DT7" s="660"/>
      <c r="DU7" s="660"/>
      <c r="DV7" s="660"/>
      <c r="DW7" s="660"/>
      <c r="DX7" s="660"/>
      <c r="DY7" s="660"/>
      <c r="DZ7" s="660"/>
      <c r="EA7" s="660"/>
      <c r="EB7" s="660"/>
      <c r="EC7" s="669"/>
    </row>
    <row r="8" spans="2:143" ht="11.25" customHeight="1" x14ac:dyDescent="0.15">
      <c r="B8" s="656" t="s">
        <v>243</v>
      </c>
      <c r="C8" s="657"/>
      <c r="D8" s="657"/>
      <c r="E8" s="657"/>
      <c r="F8" s="657"/>
      <c r="G8" s="657"/>
      <c r="H8" s="657"/>
      <c r="I8" s="657"/>
      <c r="J8" s="657"/>
      <c r="K8" s="657"/>
      <c r="L8" s="657"/>
      <c r="M8" s="657"/>
      <c r="N8" s="657"/>
      <c r="O8" s="657"/>
      <c r="P8" s="657"/>
      <c r="Q8" s="658"/>
      <c r="R8" s="659">
        <v>5909</v>
      </c>
      <c r="S8" s="660"/>
      <c r="T8" s="660"/>
      <c r="U8" s="660"/>
      <c r="V8" s="660"/>
      <c r="W8" s="660"/>
      <c r="X8" s="660"/>
      <c r="Y8" s="661"/>
      <c r="Z8" s="662">
        <v>0</v>
      </c>
      <c r="AA8" s="662"/>
      <c r="AB8" s="662"/>
      <c r="AC8" s="662"/>
      <c r="AD8" s="663">
        <v>5909</v>
      </c>
      <c r="AE8" s="663"/>
      <c r="AF8" s="663"/>
      <c r="AG8" s="663"/>
      <c r="AH8" s="663"/>
      <c r="AI8" s="663"/>
      <c r="AJ8" s="663"/>
      <c r="AK8" s="663"/>
      <c r="AL8" s="664">
        <v>0.1</v>
      </c>
      <c r="AM8" s="665"/>
      <c r="AN8" s="665"/>
      <c r="AO8" s="666"/>
      <c r="AP8" s="656" t="s">
        <v>244</v>
      </c>
      <c r="AQ8" s="657"/>
      <c r="AR8" s="657"/>
      <c r="AS8" s="657"/>
      <c r="AT8" s="657"/>
      <c r="AU8" s="657"/>
      <c r="AV8" s="657"/>
      <c r="AW8" s="657"/>
      <c r="AX8" s="657"/>
      <c r="AY8" s="657"/>
      <c r="AZ8" s="657"/>
      <c r="BA8" s="657"/>
      <c r="BB8" s="657"/>
      <c r="BC8" s="657"/>
      <c r="BD8" s="657"/>
      <c r="BE8" s="657"/>
      <c r="BF8" s="658"/>
      <c r="BG8" s="659">
        <v>24258</v>
      </c>
      <c r="BH8" s="660"/>
      <c r="BI8" s="660"/>
      <c r="BJ8" s="660"/>
      <c r="BK8" s="660"/>
      <c r="BL8" s="660"/>
      <c r="BM8" s="660"/>
      <c r="BN8" s="661"/>
      <c r="BO8" s="662">
        <v>1.9</v>
      </c>
      <c r="BP8" s="662"/>
      <c r="BQ8" s="662"/>
      <c r="BR8" s="662"/>
      <c r="BS8" s="663" t="s">
        <v>131</v>
      </c>
      <c r="BT8" s="663"/>
      <c r="BU8" s="663"/>
      <c r="BV8" s="663"/>
      <c r="BW8" s="663"/>
      <c r="BX8" s="663"/>
      <c r="BY8" s="663"/>
      <c r="BZ8" s="663"/>
      <c r="CA8" s="663"/>
      <c r="CB8" s="667"/>
      <c r="CD8" s="656" t="s">
        <v>245</v>
      </c>
      <c r="CE8" s="657"/>
      <c r="CF8" s="657"/>
      <c r="CG8" s="657"/>
      <c r="CH8" s="657"/>
      <c r="CI8" s="657"/>
      <c r="CJ8" s="657"/>
      <c r="CK8" s="657"/>
      <c r="CL8" s="657"/>
      <c r="CM8" s="657"/>
      <c r="CN8" s="657"/>
      <c r="CO8" s="657"/>
      <c r="CP8" s="657"/>
      <c r="CQ8" s="658"/>
      <c r="CR8" s="659">
        <v>3451875</v>
      </c>
      <c r="CS8" s="660"/>
      <c r="CT8" s="660"/>
      <c r="CU8" s="660"/>
      <c r="CV8" s="660"/>
      <c r="CW8" s="660"/>
      <c r="CX8" s="660"/>
      <c r="CY8" s="661"/>
      <c r="CZ8" s="662">
        <v>25.7</v>
      </c>
      <c r="DA8" s="662"/>
      <c r="DB8" s="662"/>
      <c r="DC8" s="662"/>
      <c r="DD8" s="668">
        <v>63879</v>
      </c>
      <c r="DE8" s="660"/>
      <c r="DF8" s="660"/>
      <c r="DG8" s="660"/>
      <c r="DH8" s="660"/>
      <c r="DI8" s="660"/>
      <c r="DJ8" s="660"/>
      <c r="DK8" s="660"/>
      <c r="DL8" s="660"/>
      <c r="DM8" s="660"/>
      <c r="DN8" s="660"/>
      <c r="DO8" s="660"/>
      <c r="DP8" s="661"/>
      <c r="DQ8" s="668">
        <v>1478665</v>
      </c>
      <c r="DR8" s="660"/>
      <c r="DS8" s="660"/>
      <c r="DT8" s="660"/>
      <c r="DU8" s="660"/>
      <c r="DV8" s="660"/>
      <c r="DW8" s="660"/>
      <c r="DX8" s="660"/>
      <c r="DY8" s="660"/>
      <c r="DZ8" s="660"/>
      <c r="EA8" s="660"/>
      <c r="EB8" s="660"/>
      <c r="EC8" s="669"/>
    </row>
    <row r="9" spans="2:143" ht="11.25" customHeight="1" x14ac:dyDescent="0.15">
      <c r="B9" s="656" t="s">
        <v>246</v>
      </c>
      <c r="C9" s="657"/>
      <c r="D9" s="657"/>
      <c r="E9" s="657"/>
      <c r="F9" s="657"/>
      <c r="G9" s="657"/>
      <c r="H9" s="657"/>
      <c r="I9" s="657"/>
      <c r="J9" s="657"/>
      <c r="K9" s="657"/>
      <c r="L9" s="657"/>
      <c r="M9" s="657"/>
      <c r="N9" s="657"/>
      <c r="O9" s="657"/>
      <c r="P9" s="657"/>
      <c r="Q9" s="658"/>
      <c r="R9" s="659">
        <v>4131</v>
      </c>
      <c r="S9" s="660"/>
      <c r="T9" s="660"/>
      <c r="U9" s="660"/>
      <c r="V9" s="660"/>
      <c r="W9" s="660"/>
      <c r="X9" s="660"/>
      <c r="Y9" s="661"/>
      <c r="Z9" s="662">
        <v>0</v>
      </c>
      <c r="AA9" s="662"/>
      <c r="AB9" s="662"/>
      <c r="AC9" s="662"/>
      <c r="AD9" s="663">
        <v>4131</v>
      </c>
      <c r="AE9" s="663"/>
      <c r="AF9" s="663"/>
      <c r="AG9" s="663"/>
      <c r="AH9" s="663"/>
      <c r="AI9" s="663"/>
      <c r="AJ9" s="663"/>
      <c r="AK9" s="663"/>
      <c r="AL9" s="664">
        <v>0.1</v>
      </c>
      <c r="AM9" s="665"/>
      <c r="AN9" s="665"/>
      <c r="AO9" s="666"/>
      <c r="AP9" s="656" t="s">
        <v>247</v>
      </c>
      <c r="AQ9" s="657"/>
      <c r="AR9" s="657"/>
      <c r="AS9" s="657"/>
      <c r="AT9" s="657"/>
      <c r="AU9" s="657"/>
      <c r="AV9" s="657"/>
      <c r="AW9" s="657"/>
      <c r="AX9" s="657"/>
      <c r="AY9" s="657"/>
      <c r="AZ9" s="657"/>
      <c r="BA9" s="657"/>
      <c r="BB9" s="657"/>
      <c r="BC9" s="657"/>
      <c r="BD9" s="657"/>
      <c r="BE9" s="657"/>
      <c r="BF9" s="658"/>
      <c r="BG9" s="659">
        <v>456743</v>
      </c>
      <c r="BH9" s="660"/>
      <c r="BI9" s="660"/>
      <c r="BJ9" s="660"/>
      <c r="BK9" s="660"/>
      <c r="BL9" s="660"/>
      <c r="BM9" s="660"/>
      <c r="BN9" s="661"/>
      <c r="BO9" s="662">
        <v>35.799999999999997</v>
      </c>
      <c r="BP9" s="662"/>
      <c r="BQ9" s="662"/>
      <c r="BR9" s="662"/>
      <c r="BS9" s="663" t="s">
        <v>248</v>
      </c>
      <c r="BT9" s="663"/>
      <c r="BU9" s="663"/>
      <c r="BV9" s="663"/>
      <c r="BW9" s="663"/>
      <c r="BX9" s="663"/>
      <c r="BY9" s="663"/>
      <c r="BZ9" s="663"/>
      <c r="CA9" s="663"/>
      <c r="CB9" s="667"/>
      <c r="CD9" s="656" t="s">
        <v>249</v>
      </c>
      <c r="CE9" s="657"/>
      <c r="CF9" s="657"/>
      <c r="CG9" s="657"/>
      <c r="CH9" s="657"/>
      <c r="CI9" s="657"/>
      <c r="CJ9" s="657"/>
      <c r="CK9" s="657"/>
      <c r="CL9" s="657"/>
      <c r="CM9" s="657"/>
      <c r="CN9" s="657"/>
      <c r="CO9" s="657"/>
      <c r="CP9" s="657"/>
      <c r="CQ9" s="658"/>
      <c r="CR9" s="659">
        <v>891389</v>
      </c>
      <c r="CS9" s="660"/>
      <c r="CT9" s="660"/>
      <c r="CU9" s="660"/>
      <c r="CV9" s="660"/>
      <c r="CW9" s="660"/>
      <c r="CX9" s="660"/>
      <c r="CY9" s="661"/>
      <c r="CZ9" s="662">
        <v>6.6</v>
      </c>
      <c r="DA9" s="662"/>
      <c r="DB9" s="662"/>
      <c r="DC9" s="662"/>
      <c r="DD9" s="668">
        <v>35176</v>
      </c>
      <c r="DE9" s="660"/>
      <c r="DF9" s="660"/>
      <c r="DG9" s="660"/>
      <c r="DH9" s="660"/>
      <c r="DI9" s="660"/>
      <c r="DJ9" s="660"/>
      <c r="DK9" s="660"/>
      <c r="DL9" s="660"/>
      <c r="DM9" s="660"/>
      <c r="DN9" s="660"/>
      <c r="DO9" s="660"/>
      <c r="DP9" s="661"/>
      <c r="DQ9" s="668">
        <v>757790</v>
      </c>
      <c r="DR9" s="660"/>
      <c r="DS9" s="660"/>
      <c r="DT9" s="660"/>
      <c r="DU9" s="660"/>
      <c r="DV9" s="660"/>
      <c r="DW9" s="660"/>
      <c r="DX9" s="660"/>
      <c r="DY9" s="660"/>
      <c r="DZ9" s="660"/>
      <c r="EA9" s="660"/>
      <c r="EB9" s="660"/>
      <c r="EC9" s="669"/>
    </row>
    <row r="10" spans="2:143" ht="11.25" customHeight="1" x14ac:dyDescent="0.15">
      <c r="B10" s="656" t="s">
        <v>250</v>
      </c>
      <c r="C10" s="657"/>
      <c r="D10" s="657"/>
      <c r="E10" s="657"/>
      <c r="F10" s="657"/>
      <c r="G10" s="657"/>
      <c r="H10" s="657"/>
      <c r="I10" s="657"/>
      <c r="J10" s="657"/>
      <c r="K10" s="657"/>
      <c r="L10" s="657"/>
      <c r="M10" s="657"/>
      <c r="N10" s="657"/>
      <c r="O10" s="657"/>
      <c r="P10" s="657"/>
      <c r="Q10" s="658"/>
      <c r="R10" s="659" t="s">
        <v>179</v>
      </c>
      <c r="S10" s="660"/>
      <c r="T10" s="660"/>
      <c r="U10" s="660"/>
      <c r="V10" s="660"/>
      <c r="W10" s="660"/>
      <c r="X10" s="660"/>
      <c r="Y10" s="661"/>
      <c r="Z10" s="662" t="s">
        <v>179</v>
      </c>
      <c r="AA10" s="662"/>
      <c r="AB10" s="662"/>
      <c r="AC10" s="662"/>
      <c r="AD10" s="663" t="s">
        <v>131</v>
      </c>
      <c r="AE10" s="663"/>
      <c r="AF10" s="663"/>
      <c r="AG10" s="663"/>
      <c r="AH10" s="663"/>
      <c r="AI10" s="663"/>
      <c r="AJ10" s="663"/>
      <c r="AK10" s="663"/>
      <c r="AL10" s="664" t="s">
        <v>179</v>
      </c>
      <c r="AM10" s="665"/>
      <c r="AN10" s="665"/>
      <c r="AO10" s="666"/>
      <c r="AP10" s="656" t="s">
        <v>251</v>
      </c>
      <c r="AQ10" s="657"/>
      <c r="AR10" s="657"/>
      <c r="AS10" s="657"/>
      <c r="AT10" s="657"/>
      <c r="AU10" s="657"/>
      <c r="AV10" s="657"/>
      <c r="AW10" s="657"/>
      <c r="AX10" s="657"/>
      <c r="AY10" s="657"/>
      <c r="AZ10" s="657"/>
      <c r="BA10" s="657"/>
      <c r="BB10" s="657"/>
      <c r="BC10" s="657"/>
      <c r="BD10" s="657"/>
      <c r="BE10" s="657"/>
      <c r="BF10" s="658"/>
      <c r="BG10" s="659">
        <v>30355</v>
      </c>
      <c r="BH10" s="660"/>
      <c r="BI10" s="660"/>
      <c r="BJ10" s="660"/>
      <c r="BK10" s="660"/>
      <c r="BL10" s="660"/>
      <c r="BM10" s="660"/>
      <c r="BN10" s="661"/>
      <c r="BO10" s="662">
        <v>2.4</v>
      </c>
      <c r="BP10" s="662"/>
      <c r="BQ10" s="662"/>
      <c r="BR10" s="662"/>
      <c r="BS10" s="663" t="s">
        <v>131</v>
      </c>
      <c r="BT10" s="663"/>
      <c r="BU10" s="663"/>
      <c r="BV10" s="663"/>
      <c r="BW10" s="663"/>
      <c r="BX10" s="663"/>
      <c r="BY10" s="663"/>
      <c r="BZ10" s="663"/>
      <c r="CA10" s="663"/>
      <c r="CB10" s="667"/>
      <c r="CD10" s="656" t="s">
        <v>252</v>
      </c>
      <c r="CE10" s="657"/>
      <c r="CF10" s="657"/>
      <c r="CG10" s="657"/>
      <c r="CH10" s="657"/>
      <c r="CI10" s="657"/>
      <c r="CJ10" s="657"/>
      <c r="CK10" s="657"/>
      <c r="CL10" s="657"/>
      <c r="CM10" s="657"/>
      <c r="CN10" s="657"/>
      <c r="CO10" s="657"/>
      <c r="CP10" s="657"/>
      <c r="CQ10" s="658"/>
      <c r="CR10" s="659" t="s">
        <v>248</v>
      </c>
      <c r="CS10" s="660"/>
      <c r="CT10" s="660"/>
      <c r="CU10" s="660"/>
      <c r="CV10" s="660"/>
      <c r="CW10" s="660"/>
      <c r="CX10" s="660"/>
      <c r="CY10" s="661"/>
      <c r="CZ10" s="662" t="s">
        <v>131</v>
      </c>
      <c r="DA10" s="662"/>
      <c r="DB10" s="662"/>
      <c r="DC10" s="662"/>
      <c r="DD10" s="668" t="s">
        <v>179</v>
      </c>
      <c r="DE10" s="660"/>
      <c r="DF10" s="660"/>
      <c r="DG10" s="660"/>
      <c r="DH10" s="660"/>
      <c r="DI10" s="660"/>
      <c r="DJ10" s="660"/>
      <c r="DK10" s="660"/>
      <c r="DL10" s="660"/>
      <c r="DM10" s="660"/>
      <c r="DN10" s="660"/>
      <c r="DO10" s="660"/>
      <c r="DP10" s="661"/>
      <c r="DQ10" s="668" t="s">
        <v>248</v>
      </c>
      <c r="DR10" s="660"/>
      <c r="DS10" s="660"/>
      <c r="DT10" s="660"/>
      <c r="DU10" s="660"/>
      <c r="DV10" s="660"/>
      <c r="DW10" s="660"/>
      <c r="DX10" s="660"/>
      <c r="DY10" s="660"/>
      <c r="DZ10" s="660"/>
      <c r="EA10" s="660"/>
      <c r="EB10" s="660"/>
      <c r="EC10" s="669"/>
    </row>
    <row r="11" spans="2:143" ht="11.25" customHeight="1" x14ac:dyDescent="0.15">
      <c r="B11" s="656" t="s">
        <v>253</v>
      </c>
      <c r="C11" s="657"/>
      <c r="D11" s="657"/>
      <c r="E11" s="657"/>
      <c r="F11" s="657"/>
      <c r="G11" s="657"/>
      <c r="H11" s="657"/>
      <c r="I11" s="657"/>
      <c r="J11" s="657"/>
      <c r="K11" s="657"/>
      <c r="L11" s="657"/>
      <c r="M11" s="657"/>
      <c r="N11" s="657"/>
      <c r="O11" s="657"/>
      <c r="P11" s="657"/>
      <c r="Q11" s="658"/>
      <c r="R11" s="659">
        <v>351406</v>
      </c>
      <c r="S11" s="660"/>
      <c r="T11" s="660"/>
      <c r="U11" s="660"/>
      <c r="V11" s="660"/>
      <c r="W11" s="660"/>
      <c r="X11" s="660"/>
      <c r="Y11" s="661"/>
      <c r="Z11" s="664">
        <v>2.4</v>
      </c>
      <c r="AA11" s="665"/>
      <c r="AB11" s="665"/>
      <c r="AC11" s="671"/>
      <c r="AD11" s="668">
        <v>351406</v>
      </c>
      <c r="AE11" s="660"/>
      <c r="AF11" s="660"/>
      <c r="AG11" s="660"/>
      <c r="AH11" s="660"/>
      <c r="AI11" s="660"/>
      <c r="AJ11" s="660"/>
      <c r="AK11" s="661"/>
      <c r="AL11" s="664">
        <v>5.3</v>
      </c>
      <c r="AM11" s="665"/>
      <c r="AN11" s="665"/>
      <c r="AO11" s="666"/>
      <c r="AP11" s="656" t="s">
        <v>254</v>
      </c>
      <c r="AQ11" s="657"/>
      <c r="AR11" s="657"/>
      <c r="AS11" s="657"/>
      <c r="AT11" s="657"/>
      <c r="AU11" s="657"/>
      <c r="AV11" s="657"/>
      <c r="AW11" s="657"/>
      <c r="AX11" s="657"/>
      <c r="AY11" s="657"/>
      <c r="AZ11" s="657"/>
      <c r="BA11" s="657"/>
      <c r="BB11" s="657"/>
      <c r="BC11" s="657"/>
      <c r="BD11" s="657"/>
      <c r="BE11" s="657"/>
      <c r="BF11" s="658"/>
      <c r="BG11" s="659">
        <v>36334</v>
      </c>
      <c r="BH11" s="660"/>
      <c r="BI11" s="660"/>
      <c r="BJ11" s="660"/>
      <c r="BK11" s="660"/>
      <c r="BL11" s="660"/>
      <c r="BM11" s="660"/>
      <c r="BN11" s="661"/>
      <c r="BO11" s="662">
        <v>2.8</v>
      </c>
      <c r="BP11" s="662"/>
      <c r="BQ11" s="662"/>
      <c r="BR11" s="662"/>
      <c r="BS11" s="663" t="s">
        <v>248</v>
      </c>
      <c r="BT11" s="663"/>
      <c r="BU11" s="663"/>
      <c r="BV11" s="663"/>
      <c r="BW11" s="663"/>
      <c r="BX11" s="663"/>
      <c r="BY11" s="663"/>
      <c r="BZ11" s="663"/>
      <c r="CA11" s="663"/>
      <c r="CB11" s="667"/>
      <c r="CD11" s="656" t="s">
        <v>255</v>
      </c>
      <c r="CE11" s="657"/>
      <c r="CF11" s="657"/>
      <c r="CG11" s="657"/>
      <c r="CH11" s="657"/>
      <c r="CI11" s="657"/>
      <c r="CJ11" s="657"/>
      <c r="CK11" s="657"/>
      <c r="CL11" s="657"/>
      <c r="CM11" s="657"/>
      <c r="CN11" s="657"/>
      <c r="CO11" s="657"/>
      <c r="CP11" s="657"/>
      <c r="CQ11" s="658"/>
      <c r="CR11" s="659">
        <v>1090851</v>
      </c>
      <c r="CS11" s="660"/>
      <c r="CT11" s="660"/>
      <c r="CU11" s="660"/>
      <c r="CV11" s="660"/>
      <c r="CW11" s="660"/>
      <c r="CX11" s="660"/>
      <c r="CY11" s="661"/>
      <c r="CZ11" s="662">
        <v>8.1</v>
      </c>
      <c r="DA11" s="662"/>
      <c r="DB11" s="662"/>
      <c r="DC11" s="662"/>
      <c r="DD11" s="668">
        <v>191662</v>
      </c>
      <c r="DE11" s="660"/>
      <c r="DF11" s="660"/>
      <c r="DG11" s="660"/>
      <c r="DH11" s="660"/>
      <c r="DI11" s="660"/>
      <c r="DJ11" s="660"/>
      <c r="DK11" s="660"/>
      <c r="DL11" s="660"/>
      <c r="DM11" s="660"/>
      <c r="DN11" s="660"/>
      <c r="DO11" s="660"/>
      <c r="DP11" s="661"/>
      <c r="DQ11" s="668">
        <v>657927</v>
      </c>
      <c r="DR11" s="660"/>
      <c r="DS11" s="660"/>
      <c r="DT11" s="660"/>
      <c r="DU11" s="660"/>
      <c r="DV11" s="660"/>
      <c r="DW11" s="660"/>
      <c r="DX11" s="660"/>
      <c r="DY11" s="660"/>
      <c r="DZ11" s="660"/>
      <c r="EA11" s="660"/>
      <c r="EB11" s="660"/>
      <c r="EC11" s="669"/>
    </row>
    <row r="12" spans="2:143" ht="11.25" customHeight="1" x14ac:dyDescent="0.15">
      <c r="B12" s="656" t="s">
        <v>256</v>
      </c>
      <c r="C12" s="657"/>
      <c r="D12" s="657"/>
      <c r="E12" s="657"/>
      <c r="F12" s="657"/>
      <c r="G12" s="657"/>
      <c r="H12" s="657"/>
      <c r="I12" s="657"/>
      <c r="J12" s="657"/>
      <c r="K12" s="657"/>
      <c r="L12" s="657"/>
      <c r="M12" s="657"/>
      <c r="N12" s="657"/>
      <c r="O12" s="657"/>
      <c r="P12" s="657"/>
      <c r="Q12" s="658"/>
      <c r="R12" s="659">
        <v>6517</v>
      </c>
      <c r="S12" s="660"/>
      <c r="T12" s="660"/>
      <c r="U12" s="660"/>
      <c r="V12" s="660"/>
      <c r="W12" s="660"/>
      <c r="X12" s="660"/>
      <c r="Y12" s="661"/>
      <c r="Z12" s="662">
        <v>0</v>
      </c>
      <c r="AA12" s="662"/>
      <c r="AB12" s="662"/>
      <c r="AC12" s="662"/>
      <c r="AD12" s="663">
        <v>6517</v>
      </c>
      <c r="AE12" s="663"/>
      <c r="AF12" s="663"/>
      <c r="AG12" s="663"/>
      <c r="AH12" s="663"/>
      <c r="AI12" s="663"/>
      <c r="AJ12" s="663"/>
      <c r="AK12" s="663"/>
      <c r="AL12" s="664">
        <v>0.1</v>
      </c>
      <c r="AM12" s="665"/>
      <c r="AN12" s="665"/>
      <c r="AO12" s="666"/>
      <c r="AP12" s="656" t="s">
        <v>257</v>
      </c>
      <c r="AQ12" s="657"/>
      <c r="AR12" s="657"/>
      <c r="AS12" s="657"/>
      <c r="AT12" s="657"/>
      <c r="AU12" s="657"/>
      <c r="AV12" s="657"/>
      <c r="AW12" s="657"/>
      <c r="AX12" s="657"/>
      <c r="AY12" s="657"/>
      <c r="AZ12" s="657"/>
      <c r="BA12" s="657"/>
      <c r="BB12" s="657"/>
      <c r="BC12" s="657"/>
      <c r="BD12" s="657"/>
      <c r="BE12" s="657"/>
      <c r="BF12" s="658"/>
      <c r="BG12" s="659">
        <v>560825</v>
      </c>
      <c r="BH12" s="660"/>
      <c r="BI12" s="660"/>
      <c r="BJ12" s="660"/>
      <c r="BK12" s="660"/>
      <c r="BL12" s="660"/>
      <c r="BM12" s="660"/>
      <c r="BN12" s="661"/>
      <c r="BO12" s="662">
        <v>44</v>
      </c>
      <c r="BP12" s="662"/>
      <c r="BQ12" s="662"/>
      <c r="BR12" s="662"/>
      <c r="BS12" s="663" t="s">
        <v>131</v>
      </c>
      <c r="BT12" s="663"/>
      <c r="BU12" s="663"/>
      <c r="BV12" s="663"/>
      <c r="BW12" s="663"/>
      <c r="BX12" s="663"/>
      <c r="BY12" s="663"/>
      <c r="BZ12" s="663"/>
      <c r="CA12" s="663"/>
      <c r="CB12" s="667"/>
      <c r="CD12" s="656" t="s">
        <v>258</v>
      </c>
      <c r="CE12" s="657"/>
      <c r="CF12" s="657"/>
      <c r="CG12" s="657"/>
      <c r="CH12" s="657"/>
      <c r="CI12" s="657"/>
      <c r="CJ12" s="657"/>
      <c r="CK12" s="657"/>
      <c r="CL12" s="657"/>
      <c r="CM12" s="657"/>
      <c r="CN12" s="657"/>
      <c r="CO12" s="657"/>
      <c r="CP12" s="657"/>
      <c r="CQ12" s="658"/>
      <c r="CR12" s="659">
        <v>191157</v>
      </c>
      <c r="CS12" s="660"/>
      <c r="CT12" s="660"/>
      <c r="CU12" s="660"/>
      <c r="CV12" s="660"/>
      <c r="CW12" s="660"/>
      <c r="CX12" s="660"/>
      <c r="CY12" s="661"/>
      <c r="CZ12" s="662">
        <v>1.4</v>
      </c>
      <c r="DA12" s="662"/>
      <c r="DB12" s="662"/>
      <c r="DC12" s="662"/>
      <c r="DD12" s="668">
        <v>37010</v>
      </c>
      <c r="DE12" s="660"/>
      <c r="DF12" s="660"/>
      <c r="DG12" s="660"/>
      <c r="DH12" s="660"/>
      <c r="DI12" s="660"/>
      <c r="DJ12" s="660"/>
      <c r="DK12" s="660"/>
      <c r="DL12" s="660"/>
      <c r="DM12" s="660"/>
      <c r="DN12" s="660"/>
      <c r="DO12" s="660"/>
      <c r="DP12" s="661"/>
      <c r="DQ12" s="668">
        <v>98181</v>
      </c>
      <c r="DR12" s="660"/>
      <c r="DS12" s="660"/>
      <c r="DT12" s="660"/>
      <c r="DU12" s="660"/>
      <c r="DV12" s="660"/>
      <c r="DW12" s="660"/>
      <c r="DX12" s="660"/>
      <c r="DY12" s="660"/>
      <c r="DZ12" s="660"/>
      <c r="EA12" s="660"/>
      <c r="EB12" s="660"/>
      <c r="EC12" s="669"/>
    </row>
    <row r="13" spans="2:143" ht="11.25" customHeight="1" x14ac:dyDescent="0.15">
      <c r="B13" s="656" t="s">
        <v>259</v>
      </c>
      <c r="C13" s="657"/>
      <c r="D13" s="657"/>
      <c r="E13" s="657"/>
      <c r="F13" s="657"/>
      <c r="G13" s="657"/>
      <c r="H13" s="657"/>
      <c r="I13" s="657"/>
      <c r="J13" s="657"/>
      <c r="K13" s="657"/>
      <c r="L13" s="657"/>
      <c r="M13" s="657"/>
      <c r="N13" s="657"/>
      <c r="O13" s="657"/>
      <c r="P13" s="657"/>
      <c r="Q13" s="658"/>
      <c r="R13" s="659" t="s">
        <v>131</v>
      </c>
      <c r="S13" s="660"/>
      <c r="T13" s="660"/>
      <c r="U13" s="660"/>
      <c r="V13" s="660"/>
      <c r="W13" s="660"/>
      <c r="X13" s="660"/>
      <c r="Y13" s="661"/>
      <c r="Z13" s="662" t="s">
        <v>131</v>
      </c>
      <c r="AA13" s="662"/>
      <c r="AB13" s="662"/>
      <c r="AC13" s="662"/>
      <c r="AD13" s="663" t="s">
        <v>248</v>
      </c>
      <c r="AE13" s="663"/>
      <c r="AF13" s="663"/>
      <c r="AG13" s="663"/>
      <c r="AH13" s="663"/>
      <c r="AI13" s="663"/>
      <c r="AJ13" s="663"/>
      <c r="AK13" s="663"/>
      <c r="AL13" s="664" t="s">
        <v>131</v>
      </c>
      <c r="AM13" s="665"/>
      <c r="AN13" s="665"/>
      <c r="AO13" s="666"/>
      <c r="AP13" s="656" t="s">
        <v>260</v>
      </c>
      <c r="AQ13" s="657"/>
      <c r="AR13" s="657"/>
      <c r="AS13" s="657"/>
      <c r="AT13" s="657"/>
      <c r="AU13" s="657"/>
      <c r="AV13" s="657"/>
      <c r="AW13" s="657"/>
      <c r="AX13" s="657"/>
      <c r="AY13" s="657"/>
      <c r="AZ13" s="657"/>
      <c r="BA13" s="657"/>
      <c r="BB13" s="657"/>
      <c r="BC13" s="657"/>
      <c r="BD13" s="657"/>
      <c r="BE13" s="657"/>
      <c r="BF13" s="658"/>
      <c r="BG13" s="659">
        <v>558322</v>
      </c>
      <c r="BH13" s="660"/>
      <c r="BI13" s="660"/>
      <c r="BJ13" s="660"/>
      <c r="BK13" s="660"/>
      <c r="BL13" s="660"/>
      <c r="BM13" s="660"/>
      <c r="BN13" s="661"/>
      <c r="BO13" s="662">
        <v>43.8</v>
      </c>
      <c r="BP13" s="662"/>
      <c r="BQ13" s="662"/>
      <c r="BR13" s="662"/>
      <c r="BS13" s="663" t="s">
        <v>131</v>
      </c>
      <c r="BT13" s="663"/>
      <c r="BU13" s="663"/>
      <c r="BV13" s="663"/>
      <c r="BW13" s="663"/>
      <c r="BX13" s="663"/>
      <c r="BY13" s="663"/>
      <c r="BZ13" s="663"/>
      <c r="CA13" s="663"/>
      <c r="CB13" s="667"/>
      <c r="CD13" s="656" t="s">
        <v>261</v>
      </c>
      <c r="CE13" s="657"/>
      <c r="CF13" s="657"/>
      <c r="CG13" s="657"/>
      <c r="CH13" s="657"/>
      <c r="CI13" s="657"/>
      <c r="CJ13" s="657"/>
      <c r="CK13" s="657"/>
      <c r="CL13" s="657"/>
      <c r="CM13" s="657"/>
      <c r="CN13" s="657"/>
      <c r="CO13" s="657"/>
      <c r="CP13" s="657"/>
      <c r="CQ13" s="658"/>
      <c r="CR13" s="659">
        <v>1062625</v>
      </c>
      <c r="CS13" s="660"/>
      <c r="CT13" s="660"/>
      <c r="CU13" s="660"/>
      <c r="CV13" s="660"/>
      <c r="CW13" s="660"/>
      <c r="CX13" s="660"/>
      <c r="CY13" s="661"/>
      <c r="CZ13" s="662">
        <v>7.9</v>
      </c>
      <c r="DA13" s="662"/>
      <c r="DB13" s="662"/>
      <c r="DC13" s="662"/>
      <c r="DD13" s="668">
        <v>565006</v>
      </c>
      <c r="DE13" s="660"/>
      <c r="DF13" s="660"/>
      <c r="DG13" s="660"/>
      <c r="DH13" s="660"/>
      <c r="DI13" s="660"/>
      <c r="DJ13" s="660"/>
      <c r="DK13" s="660"/>
      <c r="DL13" s="660"/>
      <c r="DM13" s="660"/>
      <c r="DN13" s="660"/>
      <c r="DO13" s="660"/>
      <c r="DP13" s="661"/>
      <c r="DQ13" s="668">
        <v>577051</v>
      </c>
      <c r="DR13" s="660"/>
      <c r="DS13" s="660"/>
      <c r="DT13" s="660"/>
      <c r="DU13" s="660"/>
      <c r="DV13" s="660"/>
      <c r="DW13" s="660"/>
      <c r="DX13" s="660"/>
      <c r="DY13" s="660"/>
      <c r="DZ13" s="660"/>
      <c r="EA13" s="660"/>
      <c r="EB13" s="660"/>
      <c r="EC13" s="669"/>
    </row>
    <row r="14" spans="2:143" ht="11.25" customHeight="1" x14ac:dyDescent="0.15">
      <c r="B14" s="656" t="s">
        <v>262</v>
      </c>
      <c r="C14" s="657"/>
      <c r="D14" s="657"/>
      <c r="E14" s="657"/>
      <c r="F14" s="657"/>
      <c r="G14" s="657"/>
      <c r="H14" s="657"/>
      <c r="I14" s="657"/>
      <c r="J14" s="657"/>
      <c r="K14" s="657"/>
      <c r="L14" s="657"/>
      <c r="M14" s="657"/>
      <c r="N14" s="657"/>
      <c r="O14" s="657"/>
      <c r="P14" s="657"/>
      <c r="Q14" s="658"/>
      <c r="R14" s="659" t="s">
        <v>248</v>
      </c>
      <c r="S14" s="660"/>
      <c r="T14" s="660"/>
      <c r="U14" s="660"/>
      <c r="V14" s="660"/>
      <c r="W14" s="660"/>
      <c r="X14" s="660"/>
      <c r="Y14" s="661"/>
      <c r="Z14" s="662" t="s">
        <v>179</v>
      </c>
      <c r="AA14" s="662"/>
      <c r="AB14" s="662"/>
      <c r="AC14" s="662"/>
      <c r="AD14" s="663" t="s">
        <v>248</v>
      </c>
      <c r="AE14" s="663"/>
      <c r="AF14" s="663"/>
      <c r="AG14" s="663"/>
      <c r="AH14" s="663"/>
      <c r="AI14" s="663"/>
      <c r="AJ14" s="663"/>
      <c r="AK14" s="663"/>
      <c r="AL14" s="664" t="s">
        <v>248</v>
      </c>
      <c r="AM14" s="665"/>
      <c r="AN14" s="665"/>
      <c r="AO14" s="666"/>
      <c r="AP14" s="656" t="s">
        <v>263</v>
      </c>
      <c r="AQ14" s="657"/>
      <c r="AR14" s="657"/>
      <c r="AS14" s="657"/>
      <c r="AT14" s="657"/>
      <c r="AU14" s="657"/>
      <c r="AV14" s="657"/>
      <c r="AW14" s="657"/>
      <c r="AX14" s="657"/>
      <c r="AY14" s="657"/>
      <c r="AZ14" s="657"/>
      <c r="BA14" s="657"/>
      <c r="BB14" s="657"/>
      <c r="BC14" s="657"/>
      <c r="BD14" s="657"/>
      <c r="BE14" s="657"/>
      <c r="BF14" s="658"/>
      <c r="BG14" s="659">
        <v>72112</v>
      </c>
      <c r="BH14" s="660"/>
      <c r="BI14" s="660"/>
      <c r="BJ14" s="660"/>
      <c r="BK14" s="660"/>
      <c r="BL14" s="660"/>
      <c r="BM14" s="660"/>
      <c r="BN14" s="661"/>
      <c r="BO14" s="662">
        <v>5.7</v>
      </c>
      <c r="BP14" s="662"/>
      <c r="BQ14" s="662"/>
      <c r="BR14" s="662"/>
      <c r="BS14" s="663" t="s">
        <v>248</v>
      </c>
      <c r="BT14" s="663"/>
      <c r="BU14" s="663"/>
      <c r="BV14" s="663"/>
      <c r="BW14" s="663"/>
      <c r="BX14" s="663"/>
      <c r="BY14" s="663"/>
      <c r="BZ14" s="663"/>
      <c r="CA14" s="663"/>
      <c r="CB14" s="667"/>
      <c r="CD14" s="656" t="s">
        <v>264</v>
      </c>
      <c r="CE14" s="657"/>
      <c r="CF14" s="657"/>
      <c r="CG14" s="657"/>
      <c r="CH14" s="657"/>
      <c r="CI14" s="657"/>
      <c r="CJ14" s="657"/>
      <c r="CK14" s="657"/>
      <c r="CL14" s="657"/>
      <c r="CM14" s="657"/>
      <c r="CN14" s="657"/>
      <c r="CO14" s="657"/>
      <c r="CP14" s="657"/>
      <c r="CQ14" s="658"/>
      <c r="CR14" s="659">
        <v>412177</v>
      </c>
      <c r="CS14" s="660"/>
      <c r="CT14" s="660"/>
      <c r="CU14" s="660"/>
      <c r="CV14" s="660"/>
      <c r="CW14" s="660"/>
      <c r="CX14" s="660"/>
      <c r="CY14" s="661"/>
      <c r="CZ14" s="662">
        <v>3.1</v>
      </c>
      <c r="DA14" s="662"/>
      <c r="DB14" s="662"/>
      <c r="DC14" s="662"/>
      <c r="DD14" s="668">
        <v>35423</v>
      </c>
      <c r="DE14" s="660"/>
      <c r="DF14" s="660"/>
      <c r="DG14" s="660"/>
      <c r="DH14" s="660"/>
      <c r="DI14" s="660"/>
      <c r="DJ14" s="660"/>
      <c r="DK14" s="660"/>
      <c r="DL14" s="660"/>
      <c r="DM14" s="660"/>
      <c r="DN14" s="660"/>
      <c r="DO14" s="660"/>
      <c r="DP14" s="661"/>
      <c r="DQ14" s="668">
        <v>358877</v>
      </c>
      <c r="DR14" s="660"/>
      <c r="DS14" s="660"/>
      <c r="DT14" s="660"/>
      <c r="DU14" s="660"/>
      <c r="DV14" s="660"/>
      <c r="DW14" s="660"/>
      <c r="DX14" s="660"/>
      <c r="DY14" s="660"/>
      <c r="DZ14" s="660"/>
      <c r="EA14" s="660"/>
      <c r="EB14" s="660"/>
      <c r="EC14" s="669"/>
    </row>
    <row r="15" spans="2:143" ht="11.25" customHeight="1" x14ac:dyDescent="0.15">
      <c r="B15" s="656" t="s">
        <v>265</v>
      </c>
      <c r="C15" s="657"/>
      <c r="D15" s="657"/>
      <c r="E15" s="657"/>
      <c r="F15" s="657"/>
      <c r="G15" s="657"/>
      <c r="H15" s="657"/>
      <c r="I15" s="657"/>
      <c r="J15" s="657"/>
      <c r="K15" s="657"/>
      <c r="L15" s="657"/>
      <c r="M15" s="657"/>
      <c r="N15" s="657"/>
      <c r="O15" s="657"/>
      <c r="P15" s="657"/>
      <c r="Q15" s="658"/>
      <c r="R15" s="659" t="s">
        <v>179</v>
      </c>
      <c r="S15" s="660"/>
      <c r="T15" s="660"/>
      <c r="U15" s="660"/>
      <c r="V15" s="660"/>
      <c r="W15" s="660"/>
      <c r="X15" s="660"/>
      <c r="Y15" s="661"/>
      <c r="Z15" s="662" t="s">
        <v>131</v>
      </c>
      <c r="AA15" s="662"/>
      <c r="AB15" s="662"/>
      <c r="AC15" s="662"/>
      <c r="AD15" s="663" t="s">
        <v>248</v>
      </c>
      <c r="AE15" s="663"/>
      <c r="AF15" s="663"/>
      <c r="AG15" s="663"/>
      <c r="AH15" s="663"/>
      <c r="AI15" s="663"/>
      <c r="AJ15" s="663"/>
      <c r="AK15" s="663"/>
      <c r="AL15" s="664" t="s">
        <v>131</v>
      </c>
      <c r="AM15" s="665"/>
      <c r="AN15" s="665"/>
      <c r="AO15" s="666"/>
      <c r="AP15" s="656" t="s">
        <v>266</v>
      </c>
      <c r="AQ15" s="657"/>
      <c r="AR15" s="657"/>
      <c r="AS15" s="657"/>
      <c r="AT15" s="657"/>
      <c r="AU15" s="657"/>
      <c r="AV15" s="657"/>
      <c r="AW15" s="657"/>
      <c r="AX15" s="657"/>
      <c r="AY15" s="657"/>
      <c r="AZ15" s="657"/>
      <c r="BA15" s="657"/>
      <c r="BB15" s="657"/>
      <c r="BC15" s="657"/>
      <c r="BD15" s="657"/>
      <c r="BE15" s="657"/>
      <c r="BF15" s="658"/>
      <c r="BG15" s="659">
        <v>95209</v>
      </c>
      <c r="BH15" s="660"/>
      <c r="BI15" s="660"/>
      <c r="BJ15" s="660"/>
      <c r="BK15" s="660"/>
      <c r="BL15" s="660"/>
      <c r="BM15" s="660"/>
      <c r="BN15" s="661"/>
      <c r="BO15" s="662">
        <v>7.5</v>
      </c>
      <c r="BP15" s="662"/>
      <c r="BQ15" s="662"/>
      <c r="BR15" s="662"/>
      <c r="BS15" s="663" t="s">
        <v>179</v>
      </c>
      <c r="BT15" s="663"/>
      <c r="BU15" s="663"/>
      <c r="BV15" s="663"/>
      <c r="BW15" s="663"/>
      <c r="BX15" s="663"/>
      <c r="BY15" s="663"/>
      <c r="BZ15" s="663"/>
      <c r="CA15" s="663"/>
      <c r="CB15" s="667"/>
      <c r="CD15" s="656" t="s">
        <v>267</v>
      </c>
      <c r="CE15" s="657"/>
      <c r="CF15" s="657"/>
      <c r="CG15" s="657"/>
      <c r="CH15" s="657"/>
      <c r="CI15" s="657"/>
      <c r="CJ15" s="657"/>
      <c r="CK15" s="657"/>
      <c r="CL15" s="657"/>
      <c r="CM15" s="657"/>
      <c r="CN15" s="657"/>
      <c r="CO15" s="657"/>
      <c r="CP15" s="657"/>
      <c r="CQ15" s="658"/>
      <c r="CR15" s="659">
        <v>1561010</v>
      </c>
      <c r="CS15" s="660"/>
      <c r="CT15" s="660"/>
      <c r="CU15" s="660"/>
      <c r="CV15" s="660"/>
      <c r="CW15" s="660"/>
      <c r="CX15" s="660"/>
      <c r="CY15" s="661"/>
      <c r="CZ15" s="662">
        <v>11.6</v>
      </c>
      <c r="DA15" s="662"/>
      <c r="DB15" s="662"/>
      <c r="DC15" s="662"/>
      <c r="DD15" s="668">
        <v>864137</v>
      </c>
      <c r="DE15" s="660"/>
      <c r="DF15" s="660"/>
      <c r="DG15" s="660"/>
      <c r="DH15" s="660"/>
      <c r="DI15" s="660"/>
      <c r="DJ15" s="660"/>
      <c r="DK15" s="660"/>
      <c r="DL15" s="660"/>
      <c r="DM15" s="660"/>
      <c r="DN15" s="660"/>
      <c r="DO15" s="660"/>
      <c r="DP15" s="661"/>
      <c r="DQ15" s="668">
        <v>619439</v>
      </c>
      <c r="DR15" s="660"/>
      <c r="DS15" s="660"/>
      <c r="DT15" s="660"/>
      <c r="DU15" s="660"/>
      <c r="DV15" s="660"/>
      <c r="DW15" s="660"/>
      <c r="DX15" s="660"/>
      <c r="DY15" s="660"/>
      <c r="DZ15" s="660"/>
      <c r="EA15" s="660"/>
      <c r="EB15" s="660"/>
      <c r="EC15" s="669"/>
    </row>
    <row r="16" spans="2:143" ht="11.25" customHeight="1" x14ac:dyDescent="0.15">
      <c r="B16" s="656" t="s">
        <v>268</v>
      </c>
      <c r="C16" s="657"/>
      <c r="D16" s="657"/>
      <c r="E16" s="657"/>
      <c r="F16" s="657"/>
      <c r="G16" s="657"/>
      <c r="H16" s="657"/>
      <c r="I16" s="657"/>
      <c r="J16" s="657"/>
      <c r="K16" s="657"/>
      <c r="L16" s="657"/>
      <c r="M16" s="657"/>
      <c r="N16" s="657"/>
      <c r="O16" s="657"/>
      <c r="P16" s="657"/>
      <c r="Q16" s="658"/>
      <c r="R16" s="659">
        <v>10661</v>
      </c>
      <c r="S16" s="660"/>
      <c r="T16" s="660"/>
      <c r="U16" s="660"/>
      <c r="V16" s="660"/>
      <c r="W16" s="660"/>
      <c r="X16" s="660"/>
      <c r="Y16" s="661"/>
      <c r="Z16" s="662">
        <v>0.1</v>
      </c>
      <c r="AA16" s="662"/>
      <c r="AB16" s="662"/>
      <c r="AC16" s="662"/>
      <c r="AD16" s="663">
        <v>10661</v>
      </c>
      <c r="AE16" s="663"/>
      <c r="AF16" s="663"/>
      <c r="AG16" s="663"/>
      <c r="AH16" s="663"/>
      <c r="AI16" s="663"/>
      <c r="AJ16" s="663"/>
      <c r="AK16" s="663"/>
      <c r="AL16" s="664">
        <v>0.2</v>
      </c>
      <c r="AM16" s="665"/>
      <c r="AN16" s="665"/>
      <c r="AO16" s="666"/>
      <c r="AP16" s="656" t="s">
        <v>269</v>
      </c>
      <c r="AQ16" s="657"/>
      <c r="AR16" s="657"/>
      <c r="AS16" s="657"/>
      <c r="AT16" s="657"/>
      <c r="AU16" s="657"/>
      <c r="AV16" s="657"/>
      <c r="AW16" s="657"/>
      <c r="AX16" s="657"/>
      <c r="AY16" s="657"/>
      <c r="AZ16" s="657"/>
      <c r="BA16" s="657"/>
      <c r="BB16" s="657"/>
      <c r="BC16" s="657"/>
      <c r="BD16" s="657"/>
      <c r="BE16" s="657"/>
      <c r="BF16" s="658"/>
      <c r="BG16" s="659" t="s">
        <v>131</v>
      </c>
      <c r="BH16" s="660"/>
      <c r="BI16" s="660"/>
      <c r="BJ16" s="660"/>
      <c r="BK16" s="660"/>
      <c r="BL16" s="660"/>
      <c r="BM16" s="660"/>
      <c r="BN16" s="661"/>
      <c r="BO16" s="662" t="s">
        <v>270</v>
      </c>
      <c r="BP16" s="662"/>
      <c r="BQ16" s="662"/>
      <c r="BR16" s="662"/>
      <c r="BS16" s="663" t="s">
        <v>131</v>
      </c>
      <c r="BT16" s="663"/>
      <c r="BU16" s="663"/>
      <c r="BV16" s="663"/>
      <c r="BW16" s="663"/>
      <c r="BX16" s="663"/>
      <c r="BY16" s="663"/>
      <c r="BZ16" s="663"/>
      <c r="CA16" s="663"/>
      <c r="CB16" s="667"/>
      <c r="CD16" s="656" t="s">
        <v>271</v>
      </c>
      <c r="CE16" s="657"/>
      <c r="CF16" s="657"/>
      <c r="CG16" s="657"/>
      <c r="CH16" s="657"/>
      <c r="CI16" s="657"/>
      <c r="CJ16" s="657"/>
      <c r="CK16" s="657"/>
      <c r="CL16" s="657"/>
      <c r="CM16" s="657"/>
      <c r="CN16" s="657"/>
      <c r="CO16" s="657"/>
      <c r="CP16" s="657"/>
      <c r="CQ16" s="658"/>
      <c r="CR16" s="659">
        <v>386367</v>
      </c>
      <c r="CS16" s="660"/>
      <c r="CT16" s="660"/>
      <c r="CU16" s="660"/>
      <c r="CV16" s="660"/>
      <c r="CW16" s="660"/>
      <c r="CX16" s="660"/>
      <c r="CY16" s="661"/>
      <c r="CZ16" s="662">
        <v>2.9</v>
      </c>
      <c r="DA16" s="662"/>
      <c r="DB16" s="662"/>
      <c r="DC16" s="662"/>
      <c r="DD16" s="668" t="s">
        <v>131</v>
      </c>
      <c r="DE16" s="660"/>
      <c r="DF16" s="660"/>
      <c r="DG16" s="660"/>
      <c r="DH16" s="660"/>
      <c r="DI16" s="660"/>
      <c r="DJ16" s="660"/>
      <c r="DK16" s="660"/>
      <c r="DL16" s="660"/>
      <c r="DM16" s="660"/>
      <c r="DN16" s="660"/>
      <c r="DO16" s="660"/>
      <c r="DP16" s="661"/>
      <c r="DQ16" s="668">
        <v>56300</v>
      </c>
      <c r="DR16" s="660"/>
      <c r="DS16" s="660"/>
      <c r="DT16" s="660"/>
      <c r="DU16" s="660"/>
      <c r="DV16" s="660"/>
      <c r="DW16" s="660"/>
      <c r="DX16" s="660"/>
      <c r="DY16" s="660"/>
      <c r="DZ16" s="660"/>
      <c r="EA16" s="660"/>
      <c r="EB16" s="660"/>
      <c r="EC16" s="669"/>
    </row>
    <row r="17" spans="2:133" ht="11.25" customHeight="1" x14ac:dyDescent="0.15">
      <c r="B17" s="656" t="s">
        <v>272</v>
      </c>
      <c r="C17" s="657"/>
      <c r="D17" s="657"/>
      <c r="E17" s="657"/>
      <c r="F17" s="657"/>
      <c r="G17" s="657"/>
      <c r="H17" s="657"/>
      <c r="I17" s="657"/>
      <c r="J17" s="657"/>
      <c r="K17" s="657"/>
      <c r="L17" s="657"/>
      <c r="M17" s="657"/>
      <c r="N17" s="657"/>
      <c r="O17" s="657"/>
      <c r="P17" s="657"/>
      <c r="Q17" s="658"/>
      <c r="R17" s="659">
        <v>17660</v>
      </c>
      <c r="S17" s="660"/>
      <c r="T17" s="660"/>
      <c r="U17" s="660"/>
      <c r="V17" s="660"/>
      <c r="W17" s="660"/>
      <c r="X17" s="660"/>
      <c r="Y17" s="661"/>
      <c r="Z17" s="662">
        <v>0.1</v>
      </c>
      <c r="AA17" s="662"/>
      <c r="AB17" s="662"/>
      <c r="AC17" s="662"/>
      <c r="AD17" s="663">
        <v>17660</v>
      </c>
      <c r="AE17" s="663"/>
      <c r="AF17" s="663"/>
      <c r="AG17" s="663"/>
      <c r="AH17" s="663"/>
      <c r="AI17" s="663"/>
      <c r="AJ17" s="663"/>
      <c r="AK17" s="663"/>
      <c r="AL17" s="664">
        <v>0.3</v>
      </c>
      <c r="AM17" s="665"/>
      <c r="AN17" s="665"/>
      <c r="AO17" s="666"/>
      <c r="AP17" s="656" t="s">
        <v>273</v>
      </c>
      <c r="AQ17" s="657"/>
      <c r="AR17" s="657"/>
      <c r="AS17" s="657"/>
      <c r="AT17" s="657"/>
      <c r="AU17" s="657"/>
      <c r="AV17" s="657"/>
      <c r="AW17" s="657"/>
      <c r="AX17" s="657"/>
      <c r="AY17" s="657"/>
      <c r="AZ17" s="657"/>
      <c r="BA17" s="657"/>
      <c r="BB17" s="657"/>
      <c r="BC17" s="657"/>
      <c r="BD17" s="657"/>
      <c r="BE17" s="657"/>
      <c r="BF17" s="658"/>
      <c r="BG17" s="659" t="s">
        <v>248</v>
      </c>
      <c r="BH17" s="660"/>
      <c r="BI17" s="660"/>
      <c r="BJ17" s="660"/>
      <c r="BK17" s="660"/>
      <c r="BL17" s="660"/>
      <c r="BM17" s="660"/>
      <c r="BN17" s="661"/>
      <c r="BO17" s="662" t="s">
        <v>248</v>
      </c>
      <c r="BP17" s="662"/>
      <c r="BQ17" s="662"/>
      <c r="BR17" s="662"/>
      <c r="BS17" s="663" t="s">
        <v>131</v>
      </c>
      <c r="BT17" s="663"/>
      <c r="BU17" s="663"/>
      <c r="BV17" s="663"/>
      <c r="BW17" s="663"/>
      <c r="BX17" s="663"/>
      <c r="BY17" s="663"/>
      <c r="BZ17" s="663"/>
      <c r="CA17" s="663"/>
      <c r="CB17" s="667"/>
      <c r="CD17" s="656" t="s">
        <v>274</v>
      </c>
      <c r="CE17" s="657"/>
      <c r="CF17" s="657"/>
      <c r="CG17" s="657"/>
      <c r="CH17" s="657"/>
      <c r="CI17" s="657"/>
      <c r="CJ17" s="657"/>
      <c r="CK17" s="657"/>
      <c r="CL17" s="657"/>
      <c r="CM17" s="657"/>
      <c r="CN17" s="657"/>
      <c r="CO17" s="657"/>
      <c r="CP17" s="657"/>
      <c r="CQ17" s="658"/>
      <c r="CR17" s="659">
        <v>1189051</v>
      </c>
      <c r="CS17" s="660"/>
      <c r="CT17" s="660"/>
      <c r="CU17" s="660"/>
      <c r="CV17" s="660"/>
      <c r="CW17" s="660"/>
      <c r="CX17" s="660"/>
      <c r="CY17" s="661"/>
      <c r="CZ17" s="662">
        <v>8.8000000000000007</v>
      </c>
      <c r="DA17" s="662"/>
      <c r="DB17" s="662"/>
      <c r="DC17" s="662"/>
      <c r="DD17" s="668" t="s">
        <v>248</v>
      </c>
      <c r="DE17" s="660"/>
      <c r="DF17" s="660"/>
      <c r="DG17" s="660"/>
      <c r="DH17" s="660"/>
      <c r="DI17" s="660"/>
      <c r="DJ17" s="660"/>
      <c r="DK17" s="660"/>
      <c r="DL17" s="660"/>
      <c r="DM17" s="660"/>
      <c r="DN17" s="660"/>
      <c r="DO17" s="660"/>
      <c r="DP17" s="661"/>
      <c r="DQ17" s="668">
        <v>1161465</v>
      </c>
      <c r="DR17" s="660"/>
      <c r="DS17" s="660"/>
      <c r="DT17" s="660"/>
      <c r="DU17" s="660"/>
      <c r="DV17" s="660"/>
      <c r="DW17" s="660"/>
      <c r="DX17" s="660"/>
      <c r="DY17" s="660"/>
      <c r="DZ17" s="660"/>
      <c r="EA17" s="660"/>
      <c r="EB17" s="660"/>
      <c r="EC17" s="669"/>
    </row>
    <row r="18" spans="2:133" ht="11.25" customHeight="1" x14ac:dyDescent="0.15">
      <c r="B18" s="656" t="s">
        <v>275</v>
      </c>
      <c r="C18" s="657"/>
      <c r="D18" s="657"/>
      <c r="E18" s="657"/>
      <c r="F18" s="657"/>
      <c r="G18" s="657"/>
      <c r="H18" s="657"/>
      <c r="I18" s="657"/>
      <c r="J18" s="657"/>
      <c r="K18" s="657"/>
      <c r="L18" s="657"/>
      <c r="M18" s="657"/>
      <c r="N18" s="657"/>
      <c r="O18" s="657"/>
      <c r="P18" s="657"/>
      <c r="Q18" s="658"/>
      <c r="R18" s="659">
        <v>7639</v>
      </c>
      <c r="S18" s="660"/>
      <c r="T18" s="660"/>
      <c r="U18" s="660"/>
      <c r="V18" s="660"/>
      <c r="W18" s="660"/>
      <c r="X18" s="660"/>
      <c r="Y18" s="661"/>
      <c r="Z18" s="662">
        <v>0.1</v>
      </c>
      <c r="AA18" s="662"/>
      <c r="AB18" s="662"/>
      <c r="AC18" s="662"/>
      <c r="AD18" s="663">
        <v>7639</v>
      </c>
      <c r="AE18" s="663"/>
      <c r="AF18" s="663"/>
      <c r="AG18" s="663"/>
      <c r="AH18" s="663"/>
      <c r="AI18" s="663"/>
      <c r="AJ18" s="663"/>
      <c r="AK18" s="663"/>
      <c r="AL18" s="664">
        <v>0.1</v>
      </c>
      <c r="AM18" s="665"/>
      <c r="AN18" s="665"/>
      <c r="AO18" s="666"/>
      <c r="AP18" s="656" t="s">
        <v>276</v>
      </c>
      <c r="AQ18" s="657"/>
      <c r="AR18" s="657"/>
      <c r="AS18" s="657"/>
      <c r="AT18" s="657"/>
      <c r="AU18" s="657"/>
      <c r="AV18" s="657"/>
      <c r="AW18" s="657"/>
      <c r="AX18" s="657"/>
      <c r="AY18" s="657"/>
      <c r="AZ18" s="657"/>
      <c r="BA18" s="657"/>
      <c r="BB18" s="657"/>
      <c r="BC18" s="657"/>
      <c r="BD18" s="657"/>
      <c r="BE18" s="657"/>
      <c r="BF18" s="658"/>
      <c r="BG18" s="659" t="s">
        <v>131</v>
      </c>
      <c r="BH18" s="660"/>
      <c r="BI18" s="660"/>
      <c r="BJ18" s="660"/>
      <c r="BK18" s="660"/>
      <c r="BL18" s="660"/>
      <c r="BM18" s="660"/>
      <c r="BN18" s="661"/>
      <c r="BO18" s="662" t="s">
        <v>131</v>
      </c>
      <c r="BP18" s="662"/>
      <c r="BQ18" s="662"/>
      <c r="BR18" s="662"/>
      <c r="BS18" s="663" t="s">
        <v>248</v>
      </c>
      <c r="BT18" s="663"/>
      <c r="BU18" s="663"/>
      <c r="BV18" s="663"/>
      <c r="BW18" s="663"/>
      <c r="BX18" s="663"/>
      <c r="BY18" s="663"/>
      <c r="BZ18" s="663"/>
      <c r="CA18" s="663"/>
      <c r="CB18" s="667"/>
      <c r="CD18" s="656" t="s">
        <v>277</v>
      </c>
      <c r="CE18" s="657"/>
      <c r="CF18" s="657"/>
      <c r="CG18" s="657"/>
      <c r="CH18" s="657"/>
      <c r="CI18" s="657"/>
      <c r="CJ18" s="657"/>
      <c r="CK18" s="657"/>
      <c r="CL18" s="657"/>
      <c r="CM18" s="657"/>
      <c r="CN18" s="657"/>
      <c r="CO18" s="657"/>
      <c r="CP18" s="657"/>
      <c r="CQ18" s="658"/>
      <c r="CR18" s="659" t="s">
        <v>131</v>
      </c>
      <c r="CS18" s="660"/>
      <c r="CT18" s="660"/>
      <c r="CU18" s="660"/>
      <c r="CV18" s="660"/>
      <c r="CW18" s="660"/>
      <c r="CX18" s="660"/>
      <c r="CY18" s="661"/>
      <c r="CZ18" s="662" t="s">
        <v>131</v>
      </c>
      <c r="DA18" s="662"/>
      <c r="DB18" s="662"/>
      <c r="DC18" s="662"/>
      <c r="DD18" s="668" t="s">
        <v>248</v>
      </c>
      <c r="DE18" s="660"/>
      <c r="DF18" s="660"/>
      <c r="DG18" s="660"/>
      <c r="DH18" s="660"/>
      <c r="DI18" s="660"/>
      <c r="DJ18" s="660"/>
      <c r="DK18" s="660"/>
      <c r="DL18" s="660"/>
      <c r="DM18" s="660"/>
      <c r="DN18" s="660"/>
      <c r="DO18" s="660"/>
      <c r="DP18" s="661"/>
      <c r="DQ18" s="668" t="s">
        <v>131</v>
      </c>
      <c r="DR18" s="660"/>
      <c r="DS18" s="660"/>
      <c r="DT18" s="660"/>
      <c r="DU18" s="660"/>
      <c r="DV18" s="660"/>
      <c r="DW18" s="660"/>
      <c r="DX18" s="660"/>
      <c r="DY18" s="660"/>
      <c r="DZ18" s="660"/>
      <c r="EA18" s="660"/>
      <c r="EB18" s="660"/>
      <c r="EC18" s="669"/>
    </row>
    <row r="19" spans="2:133" ht="11.25" customHeight="1" x14ac:dyDescent="0.15">
      <c r="B19" s="656" t="s">
        <v>278</v>
      </c>
      <c r="C19" s="657"/>
      <c r="D19" s="657"/>
      <c r="E19" s="657"/>
      <c r="F19" s="657"/>
      <c r="G19" s="657"/>
      <c r="H19" s="657"/>
      <c r="I19" s="657"/>
      <c r="J19" s="657"/>
      <c r="K19" s="657"/>
      <c r="L19" s="657"/>
      <c r="M19" s="657"/>
      <c r="N19" s="657"/>
      <c r="O19" s="657"/>
      <c r="P19" s="657"/>
      <c r="Q19" s="658"/>
      <c r="R19" s="659">
        <v>6294</v>
      </c>
      <c r="S19" s="660"/>
      <c r="T19" s="660"/>
      <c r="U19" s="660"/>
      <c r="V19" s="660"/>
      <c r="W19" s="660"/>
      <c r="X19" s="660"/>
      <c r="Y19" s="661"/>
      <c r="Z19" s="662">
        <v>0</v>
      </c>
      <c r="AA19" s="662"/>
      <c r="AB19" s="662"/>
      <c r="AC19" s="662"/>
      <c r="AD19" s="663">
        <v>6294</v>
      </c>
      <c r="AE19" s="663"/>
      <c r="AF19" s="663"/>
      <c r="AG19" s="663"/>
      <c r="AH19" s="663"/>
      <c r="AI19" s="663"/>
      <c r="AJ19" s="663"/>
      <c r="AK19" s="663"/>
      <c r="AL19" s="664">
        <v>0.1</v>
      </c>
      <c r="AM19" s="665"/>
      <c r="AN19" s="665"/>
      <c r="AO19" s="666"/>
      <c r="AP19" s="656" t="s">
        <v>279</v>
      </c>
      <c r="AQ19" s="657"/>
      <c r="AR19" s="657"/>
      <c r="AS19" s="657"/>
      <c r="AT19" s="657"/>
      <c r="AU19" s="657"/>
      <c r="AV19" s="657"/>
      <c r="AW19" s="657"/>
      <c r="AX19" s="657"/>
      <c r="AY19" s="657"/>
      <c r="AZ19" s="657"/>
      <c r="BA19" s="657"/>
      <c r="BB19" s="657"/>
      <c r="BC19" s="657"/>
      <c r="BD19" s="657"/>
      <c r="BE19" s="657"/>
      <c r="BF19" s="658"/>
      <c r="BG19" s="659" t="s">
        <v>131</v>
      </c>
      <c r="BH19" s="660"/>
      <c r="BI19" s="660"/>
      <c r="BJ19" s="660"/>
      <c r="BK19" s="660"/>
      <c r="BL19" s="660"/>
      <c r="BM19" s="660"/>
      <c r="BN19" s="661"/>
      <c r="BO19" s="662" t="s">
        <v>131</v>
      </c>
      <c r="BP19" s="662"/>
      <c r="BQ19" s="662"/>
      <c r="BR19" s="662"/>
      <c r="BS19" s="663" t="s">
        <v>248</v>
      </c>
      <c r="BT19" s="663"/>
      <c r="BU19" s="663"/>
      <c r="BV19" s="663"/>
      <c r="BW19" s="663"/>
      <c r="BX19" s="663"/>
      <c r="BY19" s="663"/>
      <c r="BZ19" s="663"/>
      <c r="CA19" s="663"/>
      <c r="CB19" s="667"/>
      <c r="CD19" s="656" t="s">
        <v>280</v>
      </c>
      <c r="CE19" s="657"/>
      <c r="CF19" s="657"/>
      <c r="CG19" s="657"/>
      <c r="CH19" s="657"/>
      <c r="CI19" s="657"/>
      <c r="CJ19" s="657"/>
      <c r="CK19" s="657"/>
      <c r="CL19" s="657"/>
      <c r="CM19" s="657"/>
      <c r="CN19" s="657"/>
      <c r="CO19" s="657"/>
      <c r="CP19" s="657"/>
      <c r="CQ19" s="658"/>
      <c r="CR19" s="659" t="s">
        <v>248</v>
      </c>
      <c r="CS19" s="660"/>
      <c r="CT19" s="660"/>
      <c r="CU19" s="660"/>
      <c r="CV19" s="660"/>
      <c r="CW19" s="660"/>
      <c r="CX19" s="660"/>
      <c r="CY19" s="661"/>
      <c r="CZ19" s="662" t="s">
        <v>131</v>
      </c>
      <c r="DA19" s="662"/>
      <c r="DB19" s="662"/>
      <c r="DC19" s="662"/>
      <c r="DD19" s="668" t="s">
        <v>131</v>
      </c>
      <c r="DE19" s="660"/>
      <c r="DF19" s="660"/>
      <c r="DG19" s="660"/>
      <c r="DH19" s="660"/>
      <c r="DI19" s="660"/>
      <c r="DJ19" s="660"/>
      <c r="DK19" s="660"/>
      <c r="DL19" s="660"/>
      <c r="DM19" s="660"/>
      <c r="DN19" s="660"/>
      <c r="DO19" s="660"/>
      <c r="DP19" s="661"/>
      <c r="DQ19" s="668" t="s">
        <v>179</v>
      </c>
      <c r="DR19" s="660"/>
      <c r="DS19" s="660"/>
      <c r="DT19" s="660"/>
      <c r="DU19" s="660"/>
      <c r="DV19" s="660"/>
      <c r="DW19" s="660"/>
      <c r="DX19" s="660"/>
      <c r="DY19" s="660"/>
      <c r="DZ19" s="660"/>
      <c r="EA19" s="660"/>
      <c r="EB19" s="660"/>
      <c r="EC19" s="669"/>
    </row>
    <row r="20" spans="2:133" ht="11.25" customHeight="1" x14ac:dyDescent="0.15">
      <c r="B20" s="672" t="s">
        <v>281</v>
      </c>
      <c r="C20" s="673"/>
      <c r="D20" s="673"/>
      <c r="E20" s="673"/>
      <c r="F20" s="673"/>
      <c r="G20" s="673"/>
      <c r="H20" s="673"/>
      <c r="I20" s="673"/>
      <c r="J20" s="673"/>
      <c r="K20" s="673"/>
      <c r="L20" s="673"/>
      <c r="M20" s="673"/>
      <c r="N20" s="673"/>
      <c r="O20" s="673"/>
      <c r="P20" s="673"/>
      <c r="Q20" s="674"/>
      <c r="R20" s="659">
        <v>1345</v>
      </c>
      <c r="S20" s="660"/>
      <c r="T20" s="660"/>
      <c r="U20" s="660"/>
      <c r="V20" s="660"/>
      <c r="W20" s="660"/>
      <c r="X20" s="660"/>
      <c r="Y20" s="661"/>
      <c r="Z20" s="662">
        <v>0</v>
      </c>
      <c r="AA20" s="662"/>
      <c r="AB20" s="662"/>
      <c r="AC20" s="662"/>
      <c r="AD20" s="663">
        <v>1345</v>
      </c>
      <c r="AE20" s="663"/>
      <c r="AF20" s="663"/>
      <c r="AG20" s="663"/>
      <c r="AH20" s="663"/>
      <c r="AI20" s="663"/>
      <c r="AJ20" s="663"/>
      <c r="AK20" s="663"/>
      <c r="AL20" s="664">
        <v>0</v>
      </c>
      <c r="AM20" s="665"/>
      <c r="AN20" s="665"/>
      <c r="AO20" s="666"/>
      <c r="AP20" s="656" t="s">
        <v>282</v>
      </c>
      <c r="AQ20" s="657"/>
      <c r="AR20" s="657"/>
      <c r="AS20" s="657"/>
      <c r="AT20" s="657"/>
      <c r="AU20" s="657"/>
      <c r="AV20" s="657"/>
      <c r="AW20" s="657"/>
      <c r="AX20" s="657"/>
      <c r="AY20" s="657"/>
      <c r="AZ20" s="657"/>
      <c r="BA20" s="657"/>
      <c r="BB20" s="657"/>
      <c r="BC20" s="657"/>
      <c r="BD20" s="657"/>
      <c r="BE20" s="657"/>
      <c r="BF20" s="658"/>
      <c r="BG20" s="659" t="s">
        <v>131</v>
      </c>
      <c r="BH20" s="660"/>
      <c r="BI20" s="660"/>
      <c r="BJ20" s="660"/>
      <c r="BK20" s="660"/>
      <c r="BL20" s="660"/>
      <c r="BM20" s="660"/>
      <c r="BN20" s="661"/>
      <c r="BO20" s="662" t="s">
        <v>248</v>
      </c>
      <c r="BP20" s="662"/>
      <c r="BQ20" s="662"/>
      <c r="BR20" s="662"/>
      <c r="BS20" s="663" t="s">
        <v>131</v>
      </c>
      <c r="BT20" s="663"/>
      <c r="BU20" s="663"/>
      <c r="BV20" s="663"/>
      <c r="BW20" s="663"/>
      <c r="BX20" s="663"/>
      <c r="BY20" s="663"/>
      <c r="BZ20" s="663"/>
      <c r="CA20" s="663"/>
      <c r="CB20" s="667"/>
      <c r="CD20" s="656" t="s">
        <v>283</v>
      </c>
      <c r="CE20" s="657"/>
      <c r="CF20" s="657"/>
      <c r="CG20" s="657"/>
      <c r="CH20" s="657"/>
      <c r="CI20" s="657"/>
      <c r="CJ20" s="657"/>
      <c r="CK20" s="657"/>
      <c r="CL20" s="657"/>
      <c r="CM20" s="657"/>
      <c r="CN20" s="657"/>
      <c r="CO20" s="657"/>
      <c r="CP20" s="657"/>
      <c r="CQ20" s="658"/>
      <c r="CR20" s="659">
        <v>13435971</v>
      </c>
      <c r="CS20" s="660"/>
      <c r="CT20" s="660"/>
      <c r="CU20" s="660"/>
      <c r="CV20" s="660"/>
      <c r="CW20" s="660"/>
      <c r="CX20" s="660"/>
      <c r="CY20" s="661"/>
      <c r="CZ20" s="662">
        <v>100</v>
      </c>
      <c r="DA20" s="662"/>
      <c r="DB20" s="662"/>
      <c r="DC20" s="662"/>
      <c r="DD20" s="668">
        <v>2384306</v>
      </c>
      <c r="DE20" s="660"/>
      <c r="DF20" s="660"/>
      <c r="DG20" s="660"/>
      <c r="DH20" s="660"/>
      <c r="DI20" s="660"/>
      <c r="DJ20" s="660"/>
      <c r="DK20" s="660"/>
      <c r="DL20" s="660"/>
      <c r="DM20" s="660"/>
      <c r="DN20" s="660"/>
      <c r="DO20" s="660"/>
      <c r="DP20" s="661"/>
      <c r="DQ20" s="668">
        <v>7457941</v>
      </c>
      <c r="DR20" s="660"/>
      <c r="DS20" s="660"/>
      <c r="DT20" s="660"/>
      <c r="DU20" s="660"/>
      <c r="DV20" s="660"/>
      <c r="DW20" s="660"/>
      <c r="DX20" s="660"/>
      <c r="DY20" s="660"/>
      <c r="DZ20" s="660"/>
      <c r="EA20" s="660"/>
      <c r="EB20" s="660"/>
      <c r="EC20" s="669"/>
    </row>
    <row r="21" spans="2:133" ht="11.25" customHeight="1" x14ac:dyDescent="0.15">
      <c r="B21" s="656" t="s">
        <v>284</v>
      </c>
      <c r="C21" s="657"/>
      <c r="D21" s="657"/>
      <c r="E21" s="657"/>
      <c r="F21" s="657"/>
      <c r="G21" s="657"/>
      <c r="H21" s="657"/>
      <c r="I21" s="657"/>
      <c r="J21" s="657"/>
      <c r="K21" s="657"/>
      <c r="L21" s="657"/>
      <c r="M21" s="657"/>
      <c r="N21" s="657"/>
      <c r="O21" s="657"/>
      <c r="P21" s="657"/>
      <c r="Q21" s="658"/>
      <c r="R21" s="659">
        <v>5054978</v>
      </c>
      <c r="S21" s="660"/>
      <c r="T21" s="660"/>
      <c r="U21" s="660"/>
      <c r="V21" s="660"/>
      <c r="W21" s="660"/>
      <c r="X21" s="660"/>
      <c r="Y21" s="661"/>
      <c r="Z21" s="662">
        <v>35.1</v>
      </c>
      <c r="AA21" s="662"/>
      <c r="AB21" s="662"/>
      <c r="AC21" s="662"/>
      <c r="AD21" s="663">
        <v>4682061</v>
      </c>
      <c r="AE21" s="663"/>
      <c r="AF21" s="663"/>
      <c r="AG21" s="663"/>
      <c r="AH21" s="663"/>
      <c r="AI21" s="663"/>
      <c r="AJ21" s="663"/>
      <c r="AK21" s="663"/>
      <c r="AL21" s="664">
        <v>71.2</v>
      </c>
      <c r="AM21" s="665"/>
      <c r="AN21" s="665"/>
      <c r="AO21" s="666"/>
      <c r="AP21" s="656" t="s">
        <v>285</v>
      </c>
      <c r="AQ21" s="675"/>
      <c r="AR21" s="675"/>
      <c r="AS21" s="675"/>
      <c r="AT21" s="675"/>
      <c r="AU21" s="675"/>
      <c r="AV21" s="675"/>
      <c r="AW21" s="675"/>
      <c r="AX21" s="675"/>
      <c r="AY21" s="675"/>
      <c r="AZ21" s="675"/>
      <c r="BA21" s="675"/>
      <c r="BB21" s="675"/>
      <c r="BC21" s="675"/>
      <c r="BD21" s="675"/>
      <c r="BE21" s="675"/>
      <c r="BF21" s="676"/>
      <c r="BG21" s="659" t="s">
        <v>131</v>
      </c>
      <c r="BH21" s="660"/>
      <c r="BI21" s="660"/>
      <c r="BJ21" s="660"/>
      <c r="BK21" s="660"/>
      <c r="BL21" s="660"/>
      <c r="BM21" s="660"/>
      <c r="BN21" s="661"/>
      <c r="BO21" s="662" t="s">
        <v>248</v>
      </c>
      <c r="BP21" s="662"/>
      <c r="BQ21" s="662"/>
      <c r="BR21" s="662"/>
      <c r="BS21" s="663" t="s">
        <v>179</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286</v>
      </c>
      <c r="C22" s="657"/>
      <c r="D22" s="657"/>
      <c r="E22" s="657"/>
      <c r="F22" s="657"/>
      <c r="G22" s="657"/>
      <c r="H22" s="657"/>
      <c r="I22" s="657"/>
      <c r="J22" s="657"/>
      <c r="K22" s="657"/>
      <c r="L22" s="657"/>
      <c r="M22" s="657"/>
      <c r="N22" s="657"/>
      <c r="O22" s="657"/>
      <c r="P22" s="657"/>
      <c r="Q22" s="658"/>
      <c r="R22" s="659">
        <v>4682061</v>
      </c>
      <c r="S22" s="660"/>
      <c r="T22" s="660"/>
      <c r="U22" s="660"/>
      <c r="V22" s="660"/>
      <c r="W22" s="660"/>
      <c r="X22" s="660"/>
      <c r="Y22" s="661"/>
      <c r="Z22" s="662">
        <v>32.5</v>
      </c>
      <c r="AA22" s="662"/>
      <c r="AB22" s="662"/>
      <c r="AC22" s="662"/>
      <c r="AD22" s="663">
        <v>4682061</v>
      </c>
      <c r="AE22" s="663"/>
      <c r="AF22" s="663"/>
      <c r="AG22" s="663"/>
      <c r="AH22" s="663"/>
      <c r="AI22" s="663"/>
      <c r="AJ22" s="663"/>
      <c r="AK22" s="663"/>
      <c r="AL22" s="664">
        <v>71.2</v>
      </c>
      <c r="AM22" s="665"/>
      <c r="AN22" s="665"/>
      <c r="AO22" s="666"/>
      <c r="AP22" s="656" t="s">
        <v>287</v>
      </c>
      <c r="AQ22" s="675"/>
      <c r="AR22" s="675"/>
      <c r="AS22" s="675"/>
      <c r="AT22" s="675"/>
      <c r="AU22" s="675"/>
      <c r="AV22" s="675"/>
      <c r="AW22" s="675"/>
      <c r="AX22" s="675"/>
      <c r="AY22" s="675"/>
      <c r="AZ22" s="675"/>
      <c r="BA22" s="675"/>
      <c r="BB22" s="675"/>
      <c r="BC22" s="675"/>
      <c r="BD22" s="675"/>
      <c r="BE22" s="675"/>
      <c r="BF22" s="676"/>
      <c r="BG22" s="659" t="s">
        <v>248</v>
      </c>
      <c r="BH22" s="660"/>
      <c r="BI22" s="660"/>
      <c r="BJ22" s="660"/>
      <c r="BK22" s="660"/>
      <c r="BL22" s="660"/>
      <c r="BM22" s="660"/>
      <c r="BN22" s="661"/>
      <c r="BO22" s="662" t="s">
        <v>131</v>
      </c>
      <c r="BP22" s="662"/>
      <c r="BQ22" s="662"/>
      <c r="BR22" s="662"/>
      <c r="BS22" s="663" t="s">
        <v>248</v>
      </c>
      <c r="BT22" s="663"/>
      <c r="BU22" s="663"/>
      <c r="BV22" s="663"/>
      <c r="BW22" s="663"/>
      <c r="BX22" s="663"/>
      <c r="BY22" s="663"/>
      <c r="BZ22" s="663"/>
      <c r="CA22" s="663"/>
      <c r="CB22" s="667"/>
      <c r="CD22" s="641" t="s">
        <v>288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289</v>
      </c>
      <c r="C23" s="657"/>
      <c r="D23" s="657"/>
      <c r="E23" s="657"/>
      <c r="F23" s="657"/>
      <c r="G23" s="657"/>
      <c r="H23" s="657"/>
      <c r="I23" s="657"/>
      <c r="J23" s="657"/>
      <c r="K23" s="657"/>
      <c r="L23" s="657"/>
      <c r="M23" s="657"/>
      <c r="N23" s="657"/>
      <c r="O23" s="657"/>
      <c r="P23" s="657"/>
      <c r="Q23" s="658"/>
      <c r="R23" s="659">
        <v>372917</v>
      </c>
      <c r="S23" s="660"/>
      <c r="T23" s="660"/>
      <c r="U23" s="660"/>
      <c r="V23" s="660"/>
      <c r="W23" s="660"/>
      <c r="X23" s="660"/>
      <c r="Y23" s="661"/>
      <c r="Z23" s="662">
        <v>2.6</v>
      </c>
      <c r="AA23" s="662"/>
      <c r="AB23" s="662"/>
      <c r="AC23" s="662"/>
      <c r="AD23" s="663" t="s">
        <v>179</v>
      </c>
      <c r="AE23" s="663"/>
      <c r="AF23" s="663"/>
      <c r="AG23" s="663"/>
      <c r="AH23" s="663"/>
      <c r="AI23" s="663"/>
      <c r="AJ23" s="663"/>
      <c r="AK23" s="663"/>
      <c r="AL23" s="664" t="s">
        <v>248</v>
      </c>
      <c r="AM23" s="665"/>
      <c r="AN23" s="665"/>
      <c r="AO23" s="666"/>
      <c r="AP23" s="656" t="s">
        <v>290</v>
      </c>
      <c r="AQ23" s="675"/>
      <c r="AR23" s="675"/>
      <c r="AS23" s="675"/>
      <c r="AT23" s="675"/>
      <c r="AU23" s="675"/>
      <c r="AV23" s="675"/>
      <c r="AW23" s="675"/>
      <c r="AX23" s="675"/>
      <c r="AY23" s="675"/>
      <c r="AZ23" s="675"/>
      <c r="BA23" s="675"/>
      <c r="BB23" s="675"/>
      <c r="BC23" s="675"/>
      <c r="BD23" s="675"/>
      <c r="BE23" s="675"/>
      <c r="BF23" s="676"/>
      <c r="BG23" s="659" t="s">
        <v>179</v>
      </c>
      <c r="BH23" s="660"/>
      <c r="BI23" s="660"/>
      <c r="BJ23" s="660"/>
      <c r="BK23" s="660"/>
      <c r="BL23" s="660"/>
      <c r="BM23" s="660"/>
      <c r="BN23" s="661"/>
      <c r="BO23" s="662" t="s">
        <v>131</v>
      </c>
      <c r="BP23" s="662"/>
      <c r="BQ23" s="662"/>
      <c r="BR23" s="662"/>
      <c r="BS23" s="663" t="s">
        <v>131</v>
      </c>
      <c r="BT23" s="663"/>
      <c r="BU23" s="663"/>
      <c r="BV23" s="663"/>
      <c r="BW23" s="663"/>
      <c r="BX23" s="663"/>
      <c r="BY23" s="663"/>
      <c r="BZ23" s="663"/>
      <c r="CA23" s="663"/>
      <c r="CB23" s="667"/>
      <c r="CD23" s="641" t="s">
        <v>228</v>
      </c>
      <c r="CE23" s="642"/>
      <c r="CF23" s="642"/>
      <c r="CG23" s="642"/>
      <c r="CH23" s="642"/>
      <c r="CI23" s="642"/>
      <c r="CJ23" s="642"/>
      <c r="CK23" s="642"/>
      <c r="CL23" s="642"/>
      <c r="CM23" s="642"/>
      <c r="CN23" s="642"/>
      <c r="CO23" s="642"/>
      <c r="CP23" s="642"/>
      <c r="CQ23" s="643"/>
      <c r="CR23" s="641" t="s">
        <v>291</v>
      </c>
      <c r="CS23" s="642"/>
      <c r="CT23" s="642"/>
      <c r="CU23" s="642"/>
      <c r="CV23" s="642"/>
      <c r="CW23" s="642"/>
      <c r="CX23" s="642"/>
      <c r="CY23" s="643"/>
      <c r="CZ23" s="641" t="s">
        <v>292</v>
      </c>
      <c r="DA23" s="642"/>
      <c r="DB23" s="642"/>
      <c r="DC23" s="643"/>
      <c r="DD23" s="641" t="s">
        <v>293</v>
      </c>
      <c r="DE23" s="642"/>
      <c r="DF23" s="642"/>
      <c r="DG23" s="642"/>
      <c r="DH23" s="642"/>
      <c r="DI23" s="642"/>
      <c r="DJ23" s="642"/>
      <c r="DK23" s="643"/>
      <c r="DL23" s="686" t="s">
        <v>294</v>
      </c>
      <c r="DM23" s="687"/>
      <c r="DN23" s="687"/>
      <c r="DO23" s="687"/>
      <c r="DP23" s="687"/>
      <c r="DQ23" s="687"/>
      <c r="DR23" s="687"/>
      <c r="DS23" s="687"/>
      <c r="DT23" s="687"/>
      <c r="DU23" s="687"/>
      <c r="DV23" s="688"/>
      <c r="DW23" s="641" t="s">
        <v>295</v>
      </c>
      <c r="DX23" s="642"/>
      <c r="DY23" s="642"/>
      <c r="DZ23" s="642"/>
      <c r="EA23" s="642"/>
      <c r="EB23" s="642"/>
      <c r="EC23" s="643"/>
    </row>
    <row r="24" spans="2:133" ht="11.25" customHeight="1" x14ac:dyDescent="0.15">
      <c r="B24" s="656" t="s">
        <v>296</v>
      </c>
      <c r="C24" s="657"/>
      <c r="D24" s="657"/>
      <c r="E24" s="657"/>
      <c r="F24" s="657"/>
      <c r="G24" s="657"/>
      <c r="H24" s="657"/>
      <c r="I24" s="657"/>
      <c r="J24" s="657"/>
      <c r="K24" s="657"/>
      <c r="L24" s="657"/>
      <c r="M24" s="657"/>
      <c r="N24" s="657"/>
      <c r="O24" s="657"/>
      <c r="P24" s="657"/>
      <c r="Q24" s="658"/>
      <c r="R24" s="659" t="s">
        <v>131</v>
      </c>
      <c r="S24" s="660"/>
      <c r="T24" s="660"/>
      <c r="U24" s="660"/>
      <c r="V24" s="660"/>
      <c r="W24" s="660"/>
      <c r="X24" s="660"/>
      <c r="Y24" s="661"/>
      <c r="Z24" s="662" t="s">
        <v>131</v>
      </c>
      <c r="AA24" s="662"/>
      <c r="AB24" s="662"/>
      <c r="AC24" s="662"/>
      <c r="AD24" s="663" t="s">
        <v>248</v>
      </c>
      <c r="AE24" s="663"/>
      <c r="AF24" s="663"/>
      <c r="AG24" s="663"/>
      <c r="AH24" s="663"/>
      <c r="AI24" s="663"/>
      <c r="AJ24" s="663"/>
      <c r="AK24" s="663"/>
      <c r="AL24" s="664" t="s">
        <v>131</v>
      </c>
      <c r="AM24" s="665"/>
      <c r="AN24" s="665"/>
      <c r="AO24" s="666"/>
      <c r="AP24" s="656" t="s">
        <v>297</v>
      </c>
      <c r="AQ24" s="675"/>
      <c r="AR24" s="675"/>
      <c r="AS24" s="675"/>
      <c r="AT24" s="675"/>
      <c r="AU24" s="675"/>
      <c r="AV24" s="675"/>
      <c r="AW24" s="675"/>
      <c r="AX24" s="675"/>
      <c r="AY24" s="675"/>
      <c r="AZ24" s="675"/>
      <c r="BA24" s="675"/>
      <c r="BB24" s="675"/>
      <c r="BC24" s="675"/>
      <c r="BD24" s="675"/>
      <c r="BE24" s="675"/>
      <c r="BF24" s="676"/>
      <c r="BG24" s="659" t="s">
        <v>248</v>
      </c>
      <c r="BH24" s="660"/>
      <c r="BI24" s="660"/>
      <c r="BJ24" s="660"/>
      <c r="BK24" s="660"/>
      <c r="BL24" s="660"/>
      <c r="BM24" s="660"/>
      <c r="BN24" s="661"/>
      <c r="BO24" s="662" t="s">
        <v>131</v>
      </c>
      <c r="BP24" s="662"/>
      <c r="BQ24" s="662"/>
      <c r="BR24" s="662"/>
      <c r="BS24" s="663" t="s">
        <v>131</v>
      </c>
      <c r="BT24" s="663"/>
      <c r="BU24" s="663"/>
      <c r="BV24" s="663"/>
      <c r="BW24" s="663"/>
      <c r="BX24" s="663"/>
      <c r="BY24" s="663"/>
      <c r="BZ24" s="663"/>
      <c r="CA24" s="663"/>
      <c r="CB24" s="667"/>
      <c r="CD24" s="645" t="s">
        <v>298</v>
      </c>
      <c r="CE24" s="646"/>
      <c r="CF24" s="646"/>
      <c r="CG24" s="646"/>
      <c r="CH24" s="646"/>
      <c r="CI24" s="646"/>
      <c r="CJ24" s="646"/>
      <c r="CK24" s="646"/>
      <c r="CL24" s="646"/>
      <c r="CM24" s="646"/>
      <c r="CN24" s="646"/>
      <c r="CO24" s="646"/>
      <c r="CP24" s="646"/>
      <c r="CQ24" s="647"/>
      <c r="CR24" s="648">
        <v>4852698</v>
      </c>
      <c r="CS24" s="649"/>
      <c r="CT24" s="649"/>
      <c r="CU24" s="649"/>
      <c r="CV24" s="649"/>
      <c r="CW24" s="649"/>
      <c r="CX24" s="649"/>
      <c r="CY24" s="650"/>
      <c r="CZ24" s="653">
        <v>36.1</v>
      </c>
      <c r="DA24" s="654"/>
      <c r="DB24" s="654"/>
      <c r="DC24" s="670"/>
      <c r="DD24" s="694">
        <v>3034741</v>
      </c>
      <c r="DE24" s="649"/>
      <c r="DF24" s="649"/>
      <c r="DG24" s="649"/>
      <c r="DH24" s="649"/>
      <c r="DI24" s="649"/>
      <c r="DJ24" s="649"/>
      <c r="DK24" s="650"/>
      <c r="DL24" s="694">
        <v>3025767</v>
      </c>
      <c r="DM24" s="649"/>
      <c r="DN24" s="649"/>
      <c r="DO24" s="649"/>
      <c r="DP24" s="649"/>
      <c r="DQ24" s="649"/>
      <c r="DR24" s="649"/>
      <c r="DS24" s="649"/>
      <c r="DT24" s="649"/>
      <c r="DU24" s="649"/>
      <c r="DV24" s="650"/>
      <c r="DW24" s="653">
        <v>45.6</v>
      </c>
      <c r="DX24" s="654"/>
      <c r="DY24" s="654"/>
      <c r="DZ24" s="654"/>
      <c r="EA24" s="654"/>
      <c r="EB24" s="654"/>
      <c r="EC24" s="655"/>
    </row>
    <row r="25" spans="2:133" ht="11.25" customHeight="1" x14ac:dyDescent="0.15">
      <c r="B25" s="656" t="s">
        <v>299</v>
      </c>
      <c r="C25" s="657"/>
      <c r="D25" s="657"/>
      <c r="E25" s="657"/>
      <c r="F25" s="657"/>
      <c r="G25" s="657"/>
      <c r="H25" s="657"/>
      <c r="I25" s="657"/>
      <c r="J25" s="657"/>
      <c r="K25" s="657"/>
      <c r="L25" s="657"/>
      <c r="M25" s="657"/>
      <c r="N25" s="657"/>
      <c r="O25" s="657"/>
      <c r="P25" s="657"/>
      <c r="Q25" s="658"/>
      <c r="R25" s="659">
        <v>6878559</v>
      </c>
      <c r="S25" s="660"/>
      <c r="T25" s="660"/>
      <c r="U25" s="660"/>
      <c r="V25" s="660"/>
      <c r="W25" s="660"/>
      <c r="X25" s="660"/>
      <c r="Y25" s="661"/>
      <c r="Z25" s="662">
        <v>47.8</v>
      </c>
      <c r="AA25" s="662"/>
      <c r="AB25" s="662"/>
      <c r="AC25" s="662"/>
      <c r="AD25" s="663">
        <v>6505642</v>
      </c>
      <c r="AE25" s="663"/>
      <c r="AF25" s="663"/>
      <c r="AG25" s="663"/>
      <c r="AH25" s="663"/>
      <c r="AI25" s="663"/>
      <c r="AJ25" s="663"/>
      <c r="AK25" s="663"/>
      <c r="AL25" s="664">
        <v>99</v>
      </c>
      <c r="AM25" s="665"/>
      <c r="AN25" s="665"/>
      <c r="AO25" s="666"/>
      <c r="AP25" s="656" t="s">
        <v>300</v>
      </c>
      <c r="AQ25" s="675"/>
      <c r="AR25" s="675"/>
      <c r="AS25" s="675"/>
      <c r="AT25" s="675"/>
      <c r="AU25" s="675"/>
      <c r="AV25" s="675"/>
      <c r="AW25" s="675"/>
      <c r="AX25" s="675"/>
      <c r="AY25" s="675"/>
      <c r="AZ25" s="675"/>
      <c r="BA25" s="675"/>
      <c r="BB25" s="675"/>
      <c r="BC25" s="675"/>
      <c r="BD25" s="675"/>
      <c r="BE25" s="675"/>
      <c r="BF25" s="676"/>
      <c r="BG25" s="659" t="s">
        <v>131</v>
      </c>
      <c r="BH25" s="660"/>
      <c r="BI25" s="660"/>
      <c r="BJ25" s="660"/>
      <c r="BK25" s="660"/>
      <c r="BL25" s="660"/>
      <c r="BM25" s="660"/>
      <c r="BN25" s="661"/>
      <c r="BO25" s="662" t="s">
        <v>248</v>
      </c>
      <c r="BP25" s="662"/>
      <c r="BQ25" s="662"/>
      <c r="BR25" s="662"/>
      <c r="BS25" s="663" t="s">
        <v>131</v>
      </c>
      <c r="BT25" s="663"/>
      <c r="BU25" s="663"/>
      <c r="BV25" s="663"/>
      <c r="BW25" s="663"/>
      <c r="BX25" s="663"/>
      <c r="BY25" s="663"/>
      <c r="BZ25" s="663"/>
      <c r="CA25" s="663"/>
      <c r="CB25" s="667"/>
      <c r="CD25" s="656" t="s">
        <v>301</v>
      </c>
      <c r="CE25" s="657"/>
      <c r="CF25" s="657"/>
      <c r="CG25" s="657"/>
      <c r="CH25" s="657"/>
      <c r="CI25" s="657"/>
      <c r="CJ25" s="657"/>
      <c r="CK25" s="657"/>
      <c r="CL25" s="657"/>
      <c r="CM25" s="657"/>
      <c r="CN25" s="657"/>
      <c r="CO25" s="657"/>
      <c r="CP25" s="657"/>
      <c r="CQ25" s="658"/>
      <c r="CR25" s="659">
        <v>1668206</v>
      </c>
      <c r="CS25" s="691"/>
      <c r="CT25" s="691"/>
      <c r="CU25" s="691"/>
      <c r="CV25" s="691"/>
      <c r="CW25" s="691"/>
      <c r="CX25" s="691"/>
      <c r="CY25" s="692"/>
      <c r="CZ25" s="664">
        <v>12.4</v>
      </c>
      <c r="DA25" s="689"/>
      <c r="DB25" s="689"/>
      <c r="DC25" s="693"/>
      <c r="DD25" s="668">
        <v>1406629</v>
      </c>
      <c r="DE25" s="691"/>
      <c r="DF25" s="691"/>
      <c r="DG25" s="691"/>
      <c r="DH25" s="691"/>
      <c r="DI25" s="691"/>
      <c r="DJ25" s="691"/>
      <c r="DK25" s="692"/>
      <c r="DL25" s="668">
        <v>1398952</v>
      </c>
      <c r="DM25" s="691"/>
      <c r="DN25" s="691"/>
      <c r="DO25" s="691"/>
      <c r="DP25" s="691"/>
      <c r="DQ25" s="691"/>
      <c r="DR25" s="691"/>
      <c r="DS25" s="691"/>
      <c r="DT25" s="691"/>
      <c r="DU25" s="691"/>
      <c r="DV25" s="692"/>
      <c r="DW25" s="664">
        <v>21.1</v>
      </c>
      <c r="DX25" s="689"/>
      <c r="DY25" s="689"/>
      <c r="DZ25" s="689"/>
      <c r="EA25" s="689"/>
      <c r="EB25" s="689"/>
      <c r="EC25" s="690"/>
    </row>
    <row r="26" spans="2:133" ht="11.25" customHeight="1" x14ac:dyDescent="0.15">
      <c r="B26" s="656" t="s">
        <v>302</v>
      </c>
      <c r="C26" s="657"/>
      <c r="D26" s="657"/>
      <c r="E26" s="657"/>
      <c r="F26" s="657"/>
      <c r="G26" s="657"/>
      <c r="H26" s="657"/>
      <c r="I26" s="657"/>
      <c r="J26" s="657"/>
      <c r="K26" s="657"/>
      <c r="L26" s="657"/>
      <c r="M26" s="657"/>
      <c r="N26" s="657"/>
      <c r="O26" s="657"/>
      <c r="P26" s="657"/>
      <c r="Q26" s="658"/>
      <c r="R26" s="659">
        <v>1193</v>
      </c>
      <c r="S26" s="660"/>
      <c r="T26" s="660"/>
      <c r="U26" s="660"/>
      <c r="V26" s="660"/>
      <c r="W26" s="660"/>
      <c r="X26" s="660"/>
      <c r="Y26" s="661"/>
      <c r="Z26" s="662">
        <v>0</v>
      </c>
      <c r="AA26" s="662"/>
      <c r="AB26" s="662"/>
      <c r="AC26" s="662"/>
      <c r="AD26" s="663">
        <v>1193</v>
      </c>
      <c r="AE26" s="663"/>
      <c r="AF26" s="663"/>
      <c r="AG26" s="663"/>
      <c r="AH26" s="663"/>
      <c r="AI26" s="663"/>
      <c r="AJ26" s="663"/>
      <c r="AK26" s="663"/>
      <c r="AL26" s="664">
        <v>0</v>
      </c>
      <c r="AM26" s="665"/>
      <c r="AN26" s="665"/>
      <c r="AO26" s="666"/>
      <c r="AP26" s="656" t="s">
        <v>303</v>
      </c>
      <c r="AQ26" s="675"/>
      <c r="AR26" s="675"/>
      <c r="AS26" s="675"/>
      <c r="AT26" s="675"/>
      <c r="AU26" s="675"/>
      <c r="AV26" s="675"/>
      <c r="AW26" s="675"/>
      <c r="AX26" s="675"/>
      <c r="AY26" s="675"/>
      <c r="AZ26" s="675"/>
      <c r="BA26" s="675"/>
      <c r="BB26" s="675"/>
      <c r="BC26" s="675"/>
      <c r="BD26" s="675"/>
      <c r="BE26" s="675"/>
      <c r="BF26" s="676"/>
      <c r="BG26" s="659" t="s">
        <v>248</v>
      </c>
      <c r="BH26" s="660"/>
      <c r="BI26" s="660"/>
      <c r="BJ26" s="660"/>
      <c r="BK26" s="660"/>
      <c r="BL26" s="660"/>
      <c r="BM26" s="660"/>
      <c r="BN26" s="661"/>
      <c r="BO26" s="662" t="s">
        <v>248</v>
      </c>
      <c r="BP26" s="662"/>
      <c r="BQ26" s="662"/>
      <c r="BR26" s="662"/>
      <c r="BS26" s="663" t="s">
        <v>179</v>
      </c>
      <c r="BT26" s="663"/>
      <c r="BU26" s="663"/>
      <c r="BV26" s="663"/>
      <c r="BW26" s="663"/>
      <c r="BX26" s="663"/>
      <c r="BY26" s="663"/>
      <c r="BZ26" s="663"/>
      <c r="CA26" s="663"/>
      <c r="CB26" s="667"/>
      <c r="CD26" s="656" t="s">
        <v>304</v>
      </c>
      <c r="CE26" s="657"/>
      <c r="CF26" s="657"/>
      <c r="CG26" s="657"/>
      <c r="CH26" s="657"/>
      <c r="CI26" s="657"/>
      <c r="CJ26" s="657"/>
      <c r="CK26" s="657"/>
      <c r="CL26" s="657"/>
      <c r="CM26" s="657"/>
      <c r="CN26" s="657"/>
      <c r="CO26" s="657"/>
      <c r="CP26" s="657"/>
      <c r="CQ26" s="658"/>
      <c r="CR26" s="659">
        <v>947242</v>
      </c>
      <c r="CS26" s="660"/>
      <c r="CT26" s="660"/>
      <c r="CU26" s="660"/>
      <c r="CV26" s="660"/>
      <c r="CW26" s="660"/>
      <c r="CX26" s="660"/>
      <c r="CY26" s="661"/>
      <c r="CZ26" s="664">
        <v>7.1</v>
      </c>
      <c r="DA26" s="689"/>
      <c r="DB26" s="689"/>
      <c r="DC26" s="693"/>
      <c r="DD26" s="668">
        <v>731956</v>
      </c>
      <c r="DE26" s="660"/>
      <c r="DF26" s="660"/>
      <c r="DG26" s="660"/>
      <c r="DH26" s="660"/>
      <c r="DI26" s="660"/>
      <c r="DJ26" s="660"/>
      <c r="DK26" s="661"/>
      <c r="DL26" s="668" t="s">
        <v>131</v>
      </c>
      <c r="DM26" s="660"/>
      <c r="DN26" s="660"/>
      <c r="DO26" s="660"/>
      <c r="DP26" s="660"/>
      <c r="DQ26" s="660"/>
      <c r="DR26" s="660"/>
      <c r="DS26" s="660"/>
      <c r="DT26" s="660"/>
      <c r="DU26" s="660"/>
      <c r="DV26" s="661"/>
      <c r="DW26" s="664" t="s">
        <v>179</v>
      </c>
      <c r="DX26" s="689"/>
      <c r="DY26" s="689"/>
      <c r="DZ26" s="689"/>
      <c r="EA26" s="689"/>
      <c r="EB26" s="689"/>
      <c r="EC26" s="690"/>
    </row>
    <row r="27" spans="2:133" ht="11.25" customHeight="1" x14ac:dyDescent="0.15">
      <c r="B27" s="656" t="s">
        <v>305</v>
      </c>
      <c r="C27" s="657"/>
      <c r="D27" s="657"/>
      <c r="E27" s="657"/>
      <c r="F27" s="657"/>
      <c r="G27" s="657"/>
      <c r="H27" s="657"/>
      <c r="I27" s="657"/>
      <c r="J27" s="657"/>
      <c r="K27" s="657"/>
      <c r="L27" s="657"/>
      <c r="M27" s="657"/>
      <c r="N27" s="657"/>
      <c r="O27" s="657"/>
      <c r="P27" s="657"/>
      <c r="Q27" s="658"/>
      <c r="R27" s="659">
        <v>71090</v>
      </c>
      <c r="S27" s="660"/>
      <c r="T27" s="660"/>
      <c r="U27" s="660"/>
      <c r="V27" s="660"/>
      <c r="W27" s="660"/>
      <c r="X27" s="660"/>
      <c r="Y27" s="661"/>
      <c r="Z27" s="662">
        <v>0.5</v>
      </c>
      <c r="AA27" s="662"/>
      <c r="AB27" s="662"/>
      <c r="AC27" s="662"/>
      <c r="AD27" s="663">
        <v>34544</v>
      </c>
      <c r="AE27" s="663"/>
      <c r="AF27" s="663"/>
      <c r="AG27" s="663"/>
      <c r="AH27" s="663"/>
      <c r="AI27" s="663"/>
      <c r="AJ27" s="663"/>
      <c r="AK27" s="663"/>
      <c r="AL27" s="664">
        <v>0.5</v>
      </c>
      <c r="AM27" s="665"/>
      <c r="AN27" s="665"/>
      <c r="AO27" s="666"/>
      <c r="AP27" s="656" t="s">
        <v>306</v>
      </c>
      <c r="AQ27" s="657"/>
      <c r="AR27" s="657"/>
      <c r="AS27" s="657"/>
      <c r="AT27" s="657"/>
      <c r="AU27" s="657"/>
      <c r="AV27" s="657"/>
      <c r="AW27" s="657"/>
      <c r="AX27" s="657"/>
      <c r="AY27" s="657"/>
      <c r="AZ27" s="657"/>
      <c r="BA27" s="657"/>
      <c r="BB27" s="657"/>
      <c r="BC27" s="657"/>
      <c r="BD27" s="657"/>
      <c r="BE27" s="657"/>
      <c r="BF27" s="658"/>
      <c r="BG27" s="659">
        <v>1275836</v>
      </c>
      <c r="BH27" s="660"/>
      <c r="BI27" s="660"/>
      <c r="BJ27" s="660"/>
      <c r="BK27" s="660"/>
      <c r="BL27" s="660"/>
      <c r="BM27" s="660"/>
      <c r="BN27" s="661"/>
      <c r="BO27" s="662">
        <v>100</v>
      </c>
      <c r="BP27" s="662"/>
      <c r="BQ27" s="662"/>
      <c r="BR27" s="662"/>
      <c r="BS27" s="663" t="s">
        <v>248</v>
      </c>
      <c r="BT27" s="663"/>
      <c r="BU27" s="663"/>
      <c r="BV27" s="663"/>
      <c r="BW27" s="663"/>
      <c r="BX27" s="663"/>
      <c r="BY27" s="663"/>
      <c r="BZ27" s="663"/>
      <c r="CA27" s="663"/>
      <c r="CB27" s="667"/>
      <c r="CD27" s="656" t="s">
        <v>307</v>
      </c>
      <c r="CE27" s="657"/>
      <c r="CF27" s="657"/>
      <c r="CG27" s="657"/>
      <c r="CH27" s="657"/>
      <c r="CI27" s="657"/>
      <c r="CJ27" s="657"/>
      <c r="CK27" s="657"/>
      <c r="CL27" s="657"/>
      <c r="CM27" s="657"/>
      <c r="CN27" s="657"/>
      <c r="CO27" s="657"/>
      <c r="CP27" s="657"/>
      <c r="CQ27" s="658"/>
      <c r="CR27" s="659">
        <v>1995441</v>
      </c>
      <c r="CS27" s="691"/>
      <c r="CT27" s="691"/>
      <c r="CU27" s="691"/>
      <c r="CV27" s="691"/>
      <c r="CW27" s="691"/>
      <c r="CX27" s="691"/>
      <c r="CY27" s="692"/>
      <c r="CZ27" s="664">
        <v>14.9</v>
      </c>
      <c r="DA27" s="689"/>
      <c r="DB27" s="689"/>
      <c r="DC27" s="693"/>
      <c r="DD27" s="668">
        <v>466647</v>
      </c>
      <c r="DE27" s="691"/>
      <c r="DF27" s="691"/>
      <c r="DG27" s="691"/>
      <c r="DH27" s="691"/>
      <c r="DI27" s="691"/>
      <c r="DJ27" s="691"/>
      <c r="DK27" s="692"/>
      <c r="DL27" s="668">
        <v>465350</v>
      </c>
      <c r="DM27" s="691"/>
      <c r="DN27" s="691"/>
      <c r="DO27" s="691"/>
      <c r="DP27" s="691"/>
      <c r="DQ27" s="691"/>
      <c r="DR27" s="691"/>
      <c r="DS27" s="691"/>
      <c r="DT27" s="691"/>
      <c r="DU27" s="691"/>
      <c r="DV27" s="692"/>
      <c r="DW27" s="664">
        <v>7</v>
      </c>
      <c r="DX27" s="689"/>
      <c r="DY27" s="689"/>
      <c r="DZ27" s="689"/>
      <c r="EA27" s="689"/>
      <c r="EB27" s="689"/>
      <c r="EC27" s="690"/>
    </row>
    <row r="28" spans="2:133" ht="11.25" customHeight="1" x14ac:dyDescent="0.15">
      <c r="B28" s="656" t="s">
        <v>308</v>
      </c>
      <c r="C28" s="657"/>
      <c r="D28" s="657"/>
      <c r="E28" s="657"/>
      <c r="F28" s="657"/>
      <c r="G28" s="657"/>
      <c r="H28" s="657"/>
      <c r="I28" s="657"/>
      <c r="J28" s="657"/>
      <c r="K28" s="657"/>
      <c r="L28" s="657"/>
      <c r="M28" s="657"/>
      <c r="N28" s="657"/>
      <c r="O28" s="657"/>
      <c r="P28" s="657"/>
      <c r="Q28" s="658"/>
      <c r="R28" s="659">
        <v>98338</v>
      </c>
      <c r="S28" s="660"/>
      <c r="T28" s="660"/>
      <c r="U28" s="660"/>
      <c r="V28" s="660"/>
      <c r="W28" s="660"/>
      <c r="X28" s="660"/>
      <c r="Y28" s="661"/>
      <c r="Z28" s="662">
        <v>0.7</v>
      </c>
      <c r="AA28" s="662"/>
      <c r="AB28" s="662"/>
      <c r="AC28" s="662"/>
      <c r="AD28" s="663">
        <v>72</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309</v>
      </c>
      <c r="CE28" s="657"/>
      <c r="CF28" s="657"/>
      <c r="CG28" s="657"/>
      <c r="CH28" s="657"/>
      <c r="CI28" s="657"/>
      <c r="CJ28" s="657"/>
      <c r="CK28" s="657"/>
      <c r="CL28" s="657"/>
      <c r="CM28" s="657"/>
      <c r="CN28" s="657"/>
      <c r="CO28" s="657"/>
      <c r="CP28" s="657"/>
      <c r="CQ28" s="658"/>
      <c r="CR28" s="659">
        <v>1189051</v>
      </c>
      <c r="CS28" s="660"/>
      <c r="CT28" s="660"/>
      <c r="CU28" s="660"/>
      <c r="CV28" s="660"/>
      <c r="CW28" s="660"/>
      <c r="CX28" s="660"/>
      <c r="CY28" s="661"/>
      <c r="CZ28" s="664">
        <v>8.8000000000000007</v>
      </c>
      <c r="DA28" s="689"/>
      <c r="DB28" s="689"/>
      <c r="DC28" s="693"/>
      <c r="DD28" s="668">
        <v>1161465</v>
      </c>
      <c r="DE28" s="660"/>
      <c r="DF28" s="660"/>
      <c r="DG28" s="660"/>
      <c r="DH28" s="660"/>
      <c r="DI28" s="660"/>
      <c r="DJ28" s="660"/>
      <c r="DK28" s="661"/>
      <c r="DL28" s="668">
        <v>1161465</v>
      </c>
      <c r="DM28" s="660"/>
      <c r="DN28" s="660"/>
      <c r="DO28" s="660"/>
      <c r="DP28" s="660"/>
      <c r="DQ28" s="660"/>
      <c r="DR28" s="660"/>
      <c r="DS28" s="660"/>
      <c r="DT28" s="660"/>
      <c r="DU28" s="660"/>
      <c r="DV28" s="661"/>
      <c r="DW28" s="664">
        <v>17.5</v>
      </c>
      <c r="DX28" s="689"/>
      <c r="DY28" s="689"/>
      <c r="DZ28" s="689"/>
      <c r="EA28" s="689"/>
      <c r="EB28" s="689"/>
      <c r="EC28" s="690"/>
    </row>
    <row r="29" spans="2:133" ht="11.25" customHeight="1" x14ac:dyDescent="0.15">
      <c r="B29" s="656" t="s">
        <v>310</v>
      </c>
      <c r="C29" s="657"/>
      <c r="D29" s="657"/>
      <c r="E29" s="657"/>
      <c r="F29" s="657"/>
      <c r="G29" s="657"/>
      <c r="H29" s="657"/>
      <c r="I29" s="657"/>
      <c r="J29" s="657"/>
      <c r="K29" s="657"/>
      <c r="L29" s="657"/>
      <c r="M29" s="657"/>
      <c r="N29" s="657"/>
      <c r="O29" s="657"/>
      <c r="P29" s="657"/>
      <c r="Q29" s="658"/>
      <c r="R29" s="659">
        <v>8889</v>
      </c>
      <c r="S29" s="660"/>
      <c r="T29" s="660"/>
      <c r="U29" s="660"/>
      <c r="V29" s="660"/>
      <c r="W29" s="660"/>
      <c r="X29" s="660"/>
      <c r="Y29" s="661"/>
      <c r="Z29" s="662">
        <v>0.1</v>
      </c>
      <c r="AA29" s="662"/>
      <c r="AB29" s="662"/>
      <c r="AC29" s="662"/>
      <c r="AD29" s="663" t="s">
        <v>131</v>
      </c>
      <c r="AE29" s="663"/>
      <c r="AF29" s="663"/>
      <c r="AG29" s="663"/>
      <c r="AH29" s="663"/>
      <c r="AI29" s="663"/>
      <c r="AJ29" s="663"/>
      <c r="AK29" s="663"/>
      <c r="AL29" s="664" t="s">
        <v>248</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311</v>
      </c>
      <c r="CE29" s="696"/>
      <c r="CF29" s="656" t="s">
        <v>312</v>
      </c>
      <c r="CG29" s="657"/>
      <c r="CH29" s="657"/>
      <c r="CI29" s="657"/>
      <c r="CJ29" s="657"/>
      <c r="CK29" s="657"/>
      <c r="CL29" s="657"/>
      <c r="CM29" s="657"/>
      <c r="CN29" s="657"/>
      <c r="CO29" s="657"/>
      <c r="CP29" s="657"/>
      <c r="CQ29" s="658"/>
      <c r="CR29" s="659">
        <v>1189051</v>
      </c>
      <c r="CS29" s="691"/>
      <c r="CT29" s="691"/>
      <c r="CU29" s="691"/>
      <c r="CV29" s="691"/>
      <c r="CW29" s="691"/>
      <c r="CX29" s="691"/>
      <c r="CY29" s="692"/>
      <c r="CZ29" s="664">
        <v>8.8000000000000007</v>
      </c>
      <c r="DA29" s="689"/>
      <c r="DB29" s="689"/>
      <c r="DC29" s="693"/>
      <c r="DD29" s="668">
        <v>1161465</v>
      </c>
      <c r="DE29" s="691"/>
      <c r="DF29" s="691"/>
      <c r="DG29" s="691"/>
      <c r="DH29" s="691"/>
      <c r="DI29" s="691"/>
      <c r="DJ29" s="691"/>
      <c r="DK29" s="692"/>
      <c r="DL29" s="668">
        <v>1161465</v>
      </c>
      <c r="DM29" s="691"/>
      <c r="DN29" s="691"/>
      <c r="DO29" s="691"/>
      <c r="DP29" s="691"/>
      <c r="DQ29" s="691"/>
      <c r="DR29" s="691"/>
      <c r="DS29" s="691"/>
      <c r="DT29" s="691"/>
      <c r="DU29" s="691"/>
      <c r="DV29" s="692"/>
      <c r="DW29" s="664">
        <v>17.5</v>
      </c>
      <c r="DX29" s="689"/>
      <c r="DY29" s="689"/>
      <c r="DZ29" s="689"/>
      <c r="EA29" s="689"/>
      <c r="EB29" s="689"/>
      <c r="EC29" s="690"/>
    </row>
    <row r="30" spans="2:133" ht="11.25" customHeight="1" x14ac:dyDescent="0.15">
      <c r="B30" s="656" t="s">
        <v>313</v>
      </c>
      <c r="C30" s="657"/>
      <c r="D30" s="657"/>
      <c r="E30" s="657"/>
      <c r="F30" s="657"/>
      <c r="G30" s="657"/>
      <c r="H30" s="657"/>
      <c r="I30" s="657"/>
      <c r="J30" s="657"/>
      <c r="K30" s="657"/>
      <c r="L30" s="657"/>
      <c r="M30" s="657"/>
      <c r="N30" s="657"/>
      <c r="O30" s="657"/>
      <c r="P30" s="657"/>
      <c r="Q30" s="658"/>
      <c r="R30" s="659">
        <v>2130848</v>
      </c>
      <c r="S30" s="660"/>
      <c r="T30" s="660"/>
      <c r="U30" s="660"/>
      <c r="V30" s="660"/>
      <c r="W30" s="660"/>
      <c r="X30" s="660"/>
      <c r="Y30" s="661"/>
      <c r="Z30" s="662">
        <v>14.8</v>
      </c>
      <c r="AA30" s="662"/>
      <c r="AB30" s="662"/>
      <c r="AC30" s="662"/>
      <c r="AD30" s="663" t="s">
        <v>131</v>
      </c>
      <c r="AE30" s="663"/>
      <c r="AF30" s="663"/>
      <c r="AG30" s="663"/>
      <c r="AH30" s="663"/>
      <c r="AI30" s="663"/>
      <c r="AJ30" s="663"/>
      <c r="AK30" s="663"/>
      <c r="AL30" s="664" t="s">
        <v>179</v>
      </c>
      <c r="AM30" s="665"/>
      <c r="AN30" s="665"/>
      <c r="AO30" s="666"/>
      <c r="AP30" s="641" t="s">
        <v>228</v>
      </c>
      <c r="AQ30" s="642"/>
      <c r="AR30" s="642"/>
      <c r="AS30" s="642"/>
      <c r="AT30" s="642"/>
      <c r="AU30" s="642"/>
      <c r="AV30" s="642"/>
      <c r="AW30" s="642"/>
      <c r="AX30" s="642"/>
      <c r="AY30" s="642"/>
      <c r="AZ30" s="642"/>
      <c r="BA30" s="642"/>
      <c r="BB30" s="642"/>
      <c r="BC30" s="642"/>
      <c r="BD30" s="642"/>
      <c r="BE30" s="642"/>
      <c r="BF30" s="643"/>
      <c r="BG30" s="641" t="s">
        <v>314</v>
      </c>
      <c r="BH30" s="701"/>
      <c r="BI30" s="701"/>
      <c r="BJ30" s="701"/>
      <c r="BK30" s="701"/>
      <c r="BL30" s="701"/>
      <c r="BM30" s="701"/>
      <c r="BN30" s="701"/>
      <c r="BO30" s="701"/>
      <c r="BP30" s="701"/>
      <c r="BQ30" s="702"/>
      <c r="BR30" s="641" t="s">
        <v>315</v>
      </c>
      <c r="BS30" s="701"/>
      <c r="BT30" s="701"/>
      <c r="BU30" s="701"/>
      <c r="BV30" s="701"/>
      <c r="BW30" s="701"/>
      <c r="BX30" s="701"/>
      <c r="BY30" s="701"/>
      <c r="BZ30" s="701"/>
      <c r="CA30" s="701"/>
      <c r="CB30" s="702"/>
      <c r="CD30" s="697"/>
      <c r="CE30" s="698"/>
      <c r="CF30" s="656" t="s">
        <v>316</v>
      </c>
      <c r="CG30" s="657"/>
      <c r="CH30" s="657"/>
      <c r="CI30" s="657"/>
      <c r="CJ30" s="657"/>
      <c r="CK30" s="657"/>
      <c r="CL30" s="657"/>
      <c r="CM30" s="657"/>
      <c r="CN30" s="657"/>
      <c r="CO30" s="657"/>
      <c r="CP30" s="657"/>
      <c r="CQ30" s="658"/>
      <c r="CR30" s="659">
        <v>1157026</v>
      </c>
      <c r="CS30" s="660"/>
      <c r="CT30" s="660"/>
      <c r="CU30" s="660"/>
      <c r="CV30" s="660"/>
      <c r="CW30" s="660"/>
      <c r="CX30" s="660"/>
      <c r="CY30" s="661"/>
      <c r="CZ30" s="664">
        <v>8.6</v>
      </c>
      <c r="DA30" s="689"/>
      <c r="DB30" s="689"/>
      <c r="DC30" s="693"/>
      <c r="DD30" s="668">
        <v>1130159</v>
      </c>
      <c r="DE30" s="660"/>
      <c r="DF30" s="660"/>
      <c r="DG30" s="660"/>
      <c r="DH30" s="660"/>
      <c r="DI30" s="660"/>
      <c r="DJ30" s="660"/>
      <c r="DK30" s="661"/>
      <c r="DL30" s="668">
        <v>1130159</v>
      </c>
      <c r="DM30" s="660"/>
      <c r="DN30" s="660"/>
      <c r="DO30" s="660"/>
      <c r="DP30" s="660"/>
      <c r="DQ30" s="660"/>
      <c r="DR30" s="660"/>
      <c r="DS30" s="660"/>
      <c r="DT30" s="660"/>
      <c r="DU30" s="660"/>
      <c r="DV30" s="661"/>
      <c r="DW30" s="664">
        <v>17</v>
      </c>
      <c r="DX30" s="689"/>
      <c r="DY30" s="689"/>
      <c r="DZ30" s="689"/>
      <c r="EA30" s="689"/>
      <c r="EB30" s="689"/>
      <c r="EC30" s="690"/>
    </row>
    <row r="31" spans="2:133" ht="11.25" customHeight="1" x14ac:dyDescent="0.15">
      <c r="B31" s="672" t="s">
        <v>317</v>
      </c>
      <c r="C31" s="673"/>
      <c r="D31" s="673"/>
      <c r="E31" s="673"/>
      <c r="F31" s="673"/>
      <c r="G31" s="673"/>
      <c r="H31" s="673"/>
      <c r="I31" s="673"/>
      <c r="J31" s="673"/>
      <c r="K31" s="673"/>
      <c r="L31" s="673"/>
      <c r="M31" s="673"/>
      <c r="N31" s="673"/>
      <c r="O31" s="673"/>
      <c r="P31" s="673"/>
      <c r="Q31" s="674"/>
      <c r="R31" s="659" t="s">
        <v>179</v>
      </c>
      <c r="S31" s="660"/>
      <c r="T31" s="660"/>
      <c r="U31" s="660"/>
      <c r="V31" s="660"/>
      <c r="W31" s="660"/>
      <c r="X31" s="660"/>
      <c r="Y31" s="661"/>
      <c r="Z31" s="662" t="s">
        <v>131</v>
      </c>
      <c r="AA31" s="662"/>
      <c r="AB31" s="662"/>
      <c r="AC31" s="662"/>
      <c r="AD31" s="663" t="s">
        <v>248</v>
      </c>
      <c r="AE31" s="663"/>
      <c r="AF31" s="663"/>
      <c r="AG31" s="663"/>
      <c r="AH31" s="663"/>
      <c r="AI31" s="663"/>
      <c r="AJ31" s="663"/>
      <c r="AK31" s="663"/>
      <c r="AL31" s="664" t="s">
        <v>131</v>
      </c>
      <c r="AM31" s="665"/>
      <c r="AN31" s="665"/>
      <c r="AO31" s="666"/>
      <c r="AP31" s="705" t="s">
        <v>318</v>
      </c>
      <c r="AQ31" s="706"/>
      <c r="AR31" s="706"/>
      <c r="AS31" s="706"/>
      <c r="AT31" s="711" t="s">
        <v>319</v>
      </c>
      <c r="AU31" s="218"/>
      <c r="AV31" s="218"/>
      <c r="AW31" s="218"/>
      <c r="AX31" s="645" t="s">
        <v>193</v>
      </c>
      <c r="AY31" s="646"/>
      <c r="AZ31" s="646"/>
      <c r="BA31" s="646"/>
      <c r="BB31" s="646"/>
      <c r="BC31" s="646"/>
      <c r="BD31" s="646"/>
      <c r="BE31" s="646"/>
      <c r="BF31" s="647"/>
      <c r="BG31" s="715">
        <v>99.6</v>
      </c>
      <c r="BH31" s="703"/>
      <c r="BI31" s="703"/>
      <c r="BJ31" s="703"/>
      <c r="BK31" s="703"/>
      <c r="BL31" s="703"/>
      <c r="BM31" s="654">
        <v>94.6</v>
      </c>
      <c r="BN31" s="703"/>
      <c r="BO31" s="703"/>
      <c r="BP31" s="703"/>
      <c r="BQ31" s="704"/>
      <c r="BR31" s="715">
        <v>99.6</v>
      </c>
      <c r="BS31" s="703"/>
      <c r="BT31" s="703"/>
      <c r="BU31" s="703"/>
      <c r="BV31" s="703"/>
      <c r="BW31" s="703"/>
      <c r="BX31" s="654">
        <v>94.2</v>
      </c>
      <c r="BY31" s="703"/>
      <c r="BZ31" s="703"/>
      <c r="CA31" s="703"/>
      <c r="CB31" s="704"/>
      <c r="CD31" s="697"/>
      <c r="CE31" s="698"/>
      <c r="CF31" s="656" t="s">
        <v>320</v>
      </c>
      <c r="CG31" s="657"/>
      <c r="CH31" s="657"/>
      <c r="CI31" s="657"/>
      <c r="CJ31" s="657"/>
      <c r="CK31" s="657"/>
      <c r="CL31" s="657"/>
      <c r="CM31" s="657"/>
      <c r="CN31" s="657"/>
      <c r="CO31" s="657"/>
      <c r="CP31" s="657"/>
      <c r="CQ31" s="658"/>
      <c r="CR31" s="659">
        <v>32025</v>
      </c>
      <c r="CS31" s="691"/>
      <c r="CT31" s="691"/>
      <c r="CU31" s="691"/>
      <c r="CV31" s="691"/>
      <c r="CW31" s="691"/>
      <c r="CX31" s="691"/>
      <c r="CY31" s="692"/>
      <c r="CZ31" s="664">
        <v>0.2</v>
      </c>
      <c r="DA31" s="689"/>
      <c r="DB31" s="689"/>
      <c r="DC31" s="693"/>
      <c r="DD31" s="668">
        <v>31306</v>
      </c>
      <c r="DE31" s="691"/>
      <c r="DF31" s="691"/>
      <c r="DG31" s="691"/>
      <c r="DH31" s="691"/>
      <c r="DI31" s="691"/>
      <c r="DJ31" s="691"/>
      <c r="DK31" s="692"/>
      <c r="DL31" s="668">
        <v>31306</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15">
      <c r="B32" s="656" t="s">
        <v>321</v>
      </c>
      <c r="C32" s="657"/>
      <c r="D32" s="657"/>
      <c r="E32" s="657"/>
      <c r="F32" s="657"/>
      <c r="G32" s="657"/>
      <c r="H32" s="657"/>
      <c r="I32" s="657"/>
      <c r="J32" s="657"/>
      <c r="K32" s="657"/>
      <c r="L32" s="657"/>
      <c r="M32" s="657"/>
      <c r="N32" s="657"/>
      <c r="O32" s="657"/>
      <c r="P32" s="657"/>
      <c r="Q32" s="658"/>
      <c r="R32" s="659">
        <v>957126</v>
      </c>
      <c r="S32" s="660"/>
      <c r="T32" s="660"/>
      <c r="U32" s="660"/>
      <c r="V32" s="660"/>
      <c r="W32" s="660"/>
      <c r="X32" s="660"/>
      <c r="Y32" s="661"/>
      <c r="Z32" s="662">
        <v>6.6</v>
      </c>
      <c r="AA32" s="662"/>
      <c r="AB32" s="662"/>
      <c r="AC32" s="662"/>
      <c r="AD32" s="663" t="s">
        <v>131</v>
      </c>
      <c r="AE32" s="663"/>
      <c r="AF32" s="663"/>
      <c r="AG32" s="663"/>
      <c r="AH32" s="663"/>
      <c r="AI32" s="663"/>
      <c r="AJ32" s="663"/>
      <c r="AK32" s="663"/>
      <c r="AL32" s="664" t="s">
        <v>131</v>
      </c>
      <c r="AM32" s="665"/>
      <c r="AN32" s="665"/>
      <c r="AO32" s="666"/>
      <c r="AP32" s="707"/>
      <c r="AQ32" s="708"/>
      <c r="AR32" s="708"/>
      <c r="AS32" s="708"/>
      <c r="AT32" s="712"/>
      <c r="AU32" s="214" t="s">
        <v>322</v>
      </c>
      <c r="AX32" s="656" t="s">
        <v>323</v>
      </c>
      <c r="AY32" s="657"/>
      <c r="AZ32" s="657"/>
      <c r="BA32" s="657"/>
      <c r="BB32" s="657"/>
      <c r="BC32" s="657"/>
      <c r="BD32" s="657"/>
      <c r="BE32" s="657"/>
      <c r="BF32" s="658"/>
      <c r="BG32" s="716">
        <v>99.6</v>
      </c>
      <c r="BH32" s="691"/>
      <c r="BI32" s="691"/>
      <c r="BJ32" s="691"/>
      <c r="BK32" s="691"/>
      <c r="BL32" s="691"/>
      <c r="BM32" s="665">
        <v>98.4</v>
      </c>
      <c r="BN32" s="691"/>
      <c r="BO32" s="691"/>
      <c r="BP32" s="691"/>
      <c r="BQ32" s="714"/>
      <c r="BR32" s="716">
        <v>99.6</v>
      </c>
      <c r="BS32" s="691"/>
      <c r="BT32" s="691"/>
      <c r="BU32" s="691"/>
      <c r="BV32" s="691"/>
      <c r="BW32" s="691"/>
      <c r="BX32" s="665">
        <v>98.3</v>
      </c>
      <c r="BY32" s="691"/>
      <c r="BZ32" s="691"/>
      <c r="CA32" s="691"/>
      <c r="CB32" s="714"/>
      <c r="CD32" s="699"/>
      <c r="CE32" s="700"/>
      <c r="CF32" s="656" t="s">
        <v>324</v>
      </c>
      <c r="CG32" s="657"/>
      <c r="CH32" s="657"/>
      <c r="CI32" s="657"/>
      <c r="CJ32" s="657"/>
      <c r="CK32" s="657"/>
      <c r="CL32" s="657"/>
      <c r="CM32" s="657"/>
      <c r="CN32" s="657"/>
      <c r="CO32" s="657"/>
      <c r="CP32" s="657"/>
      <c r="CQ32" s="658"/>
      <c r="CR32" s="659" t="s">
        <v>131</v>
      </c>
      <c r="CS32" s="660"/>
      <c r="CT32" s="660"/>
      <c r="CU32" s="660"/>
      <c r="CV32" s="660"/>
      <c r="CW32" s="660"/>
      <c r="CX32" s="660"/>
      <c r="CY32" s="661"/>
      <c r="CZ32" s="664" t="s">
        <v>131</v>
      </c>
      <c r="DA32" s="689"/>
      <c r="DB32" s="689"/>
      <c r="DC32" s="693"/>
      <c r="DD32" s="668" t="s">
        <v>270</v>
      </c>
      <c r="DE32" s="660"/>
      <c r="DF32" s="660"/>
      <c r="DG32" s="660"/>
      <c r="DH32" s="660"/>
      <c r="DI32" s="660"/>
      <c r="DJ32" s="660"/>
      <c r="DK32" s="661"/>
      <c r="DL32" s="668" t="s">
        <v>131</v>
      </c>
      <c r="DM32" s="660"/>
      <c r="DN32" s="660"/>
      <c r="DO32" s="660"/>
      <c r="DP32" s="660"/>
      <c r="DQ32" s="660"/>
      <c r="DR32" s="660"/>
      <c r="DS32" s="660"/>
      <c r="DT32" s="660"/>
      <c r="DU32" s="660"/>
      <c r="DV32" s="661"/>
      <c r="DW32" s="664" t="s">
        <v>270</v>
      </c>
      <c r="DX32" s="689"/>
      <c r="DY32" s="689"/>
      <c r="DZ32" s="689"/>
      <c r="EA32" s="689"/>
      <c r="EB32" s="689"/>
      <c r="EC32" s="690"/>
    </row>
    <row r="33" spans="2:133" ht="11.25" customHeight="1" x14ac:dyDescent="0.15">
      <c r="B33" s="656" t="s">
        <v>325</v>
      </c>
      <c r="C33" s="657"/>
      <c r="D33" s="657"/>
      <c r="E33" s="657"/>
      <c r="F33" s="657"/>
      <c r="G33" s="657"/>
      <c r="H33" s="657"/>
      <c r="I33" s="657"/>
      <c r="J33" s="657"/>
      <c r="K33" s="657"/>
      <c r="L33" s="657"/>
      <c r="M33" s="657"/>
      <c r="N33" s="657"/>
      <c r="O33" s="657"/>
      <c r="P33" s="657"/>
      <c r="Q33" s="658"/>
      <c r="R33" s="659">
        <v>188669</v>
      </c>
      <c r="S33" s="660"/>
      <c r="T33" s="660"/>
      <c r="U33" s="660"/>
      <c r="V33" s="660"/>
      <c r="W33" s="660"/>
      <c r="X33" s="660"/>
      <c r="Y33" s="661"/>
      <c r="Z33" s="662">
        <v>1.3</v>
      </c>
      <c r="AA33" s="662"/>
      <c r="AB33" s="662"/>
      <c r="AC33" s="662"/>
      <c r="AD33" s="663">
        <v>31243</v>
      </c>
      <c r="AE33" s="663"/>
      <c r="AF33" s="663"/>
      <c r="AG33" s="663"/>
      <c r="AH33" s="663"/>
      <c r="AI33" s="663"/>
      <c r="AJ33" s="663"/>
      <c r="AK33" s="663"/>
      <c r="AL33" s="664">
        <v>0.5</v>
      </c>
      <c r="AM33" s="665"/>
      <c r="AN33" s="665"/>
      <c r="AO33" s="666"/>
      <c r="AP33" s="709"/>
      <c r="AQ33" s="710"/>
      <c r="AR33" s="710"/>
      <c r="AS33" s="710"/>
      <c r="AT33" s="713"/>
      <c r="AU33" s="219"/>
      <c r="AV33" s="219"/>
      <c r="AW33" s="219"/>
      <c r="AX33" s="680" t="s">
        <v>326</v>
      </c>
      <c r="AY33" s="681"/>
      <c r="AZ33" s="681"/>
      <c r="BA33" s="681"/>
      <c r="BB33" s="681"/>
      <c r="BC33" s="681"/>
      <c r="BD33" s="681"/>
      <c r="BE33" s="681"/>
      <c r="BF33" s="682"/>
      <c r="BG33" s="717">
        <v>99.6</v>
      </c>
      <c r="BH33" s="718"/>
      <c r="BI33" s="718"/>
      <c r="BJ33" s="718"/>
      <c r="BK33" s="718"/>
      <c r="BL33" s="718"/>
      <c r="BM33" s="719">
        <v>89.9</v>
      </c>
      <c r="BN33" s="718"/>
      <c r="BO33" s="718"/>
      <c r="BP33" s="718"/>
      <c r="BQ33" s="720"/>
      <c r="BR33" s="717">
        <v>99.6</v>
      </c>
      <c r="BS33" s="718"/>
      <c r="BT33" s="718"/>
      <c r="BU33" s="718"/>
      <c r="BV33" s="718"/>
      <c r="BW33" s="718"/>
      <c r="BX33" s="719">
        <v>88.5</v>
      </c>
      <c r="BY33" s="718"/>
      <c r="BZ33" s="718"/>
      <c r="CA33" s="718"/>
      <c r="CB33" s="720"/>
      <c r="CD33" s="656" t="s">
        <v>327</v>
      </c>
      <c r="CE33" s="657"/>
      <c r="CF33" s="657"/>
      <c r="CG33" s="657"/>
      <c r="CH33" s="657"/>
      <c r="CI33" s="657"/>
      <c r="CJ33" s="657"/>
      <c r="CK33" s="657"/>
      <c r="CL33" s="657"/>
      <c r="CM33" s="657"/>
      <c r="CN33" s="657"/>
      <c r="CO33" s="657"/>
      <c r="CP33" s="657"/>
      <c r="CQ33" s="658"/>
      <c r="CR33" s="659">
        <v>5812600</v>
      </c>
      <c r="CS33" s="691"/>
      <c r="CT33" s="691"/>
      <c r="CU33" s="691"/>
      <c r="CV33" s="691"/>
      <c r="CW33" s="691"/>
      <c r="CX33" s="691"/>
      <c r="CY33" s="692"/>
      <c r="CZ33" s="664">
        <v>43.3</v>
      </c>
      <c r="DA33" s="689"/>
      <c r="DB33" s="689"/>
      <c r="DC33" s="693"/>
      <c r="DD33" s="668">
        <v>4005383</v>
      </c>
      <c r="DE33" s="691"/>
      <c r="DF33" s="691"/>
      <c r="DG33" s="691"/>
      <c r="DH33" s="691"/>
      <c r="DI33" s="691"/>
      <c r="DJ33" s="691"/>
      <c r="DK33" s="692"/>
      <c r="DL33" s="668">
        <v>2662174</v>
      </c>
      <c r="DM33" s="691"/>
      <c r="DN33" s="691"/>
      <c r="DO33" s="691"/>
      <c r="DP33" s="691"/>
      <c r="DQ33" s="691"/>
      <c r="DR33" s="691"/>
      <c r="DS33" s="691"/>
      <c r="DT33" s="691"/>
      <c r="DU33" s="691"/>
      <c r="DV33" s="692"/>
      <c r="DW33" s="664">
        <v>40.1</v>
      </c>
      <c r="DX33" s="689"/>
      <c r="DY33" s="689"/>
      <c r="DZ33" s="689"/>
      <c r="EA33" s="689"/>
      <c r="EB33" s="689"/>
      <c r="EC33" s="690"/>
    </row>
    <row r="34" spans="2:133" ht="11.25" customHeight="1" x14ac:dyDescent="0.15">
      <c r="B34" s="656" t="s">
        <v>328</v>
      </c>
      <c r="C34" s="657"/>
      <c r="D34" s="657"/>
      <c r="E34" s="657"/>
      <c r="F34" s="657"/>
      <c r="G34" s="657"/>
      <c r="H34" s="657"/>
      <c r="I34" s="657"/>
      <c r="J34" s="657"/>
      <c r="K34" s="657"/>
      <c r="L34" s="657"/>
      <c r="M34" s="657"/>
      <c r="N34" s="657"/>
      <c r="O34" s="657"/>
      <c r="P34" s="657"/>
      <c r="Q34" s="658"/>
      <c r="R34" s="659">
        <v>443199</v>
      </c>
      <c r="S34" s="660"/>
      <c r="T34" s="660"/>
      <c r="U34" s="660"/>
      <c r="V34" s="660"/>
      <c r="W34" s="660"/>
      <c r="X34" s="660"/>
      <c r="Y34" s="661"/>
      <c r="Z34" s="662">
        <v>3.1</v>
      </c>
      <c r="AA34" s="662"/>
      <c r="AB34" s="662"/>
      <c r="AC34" s="662"/>
      <c r="AD34" s="663" t="s">
        <v>248</v>
      </c>
      <c r="AE34" s="663"/>
      <c r="AF34" s="663"/>
      <c r="AG34" s="663"/>
      <c r="AH34" s="663"/>
      <c r="AI34" s="663"/>
      <c r="AJ34" s="663"/>
      <c r="AK34" s="663"/>
      <c r="AL34" s="664" t="s">
        <v>248</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329</v>
      </c>
      <c r="CE34" s="657"/>
      <c r="CF34" s="657"/>
      <c r="CG34" s="657"/>
      <c r="CH34" s="657"/>
      <c r="CI34" s="657"/>
      <c r="CJ34" s="657"/>
      <c r="CK34" s="657"/>
      <c r="CL34" s="657"/>
      <c r="CM34" s="657"/>
      <c r="CN34" s="657"/>
      <c r="CO34" s="657"/>
      <c r="CP34" s="657"/>
      <c r="CQ34" s="658"/>
      <c r="CR34" s="659">
        <v>1610198</v>
      </c>
      <c r="CS34" s="660"/>
      <c r="CT34" s="660"/>
      <c r="CU34" s="660"/>
      <c r="CV34" s="660"/>
      <c r="CW34" s="660"/>
      <c r="CX34" s="660"/>
      <c r="CY34" s="661"/>
      <c r="CZ34" s="664">
        <v>12</v>
      </c>
      <c r="DA34" s="689"/>
      <c r="DB34" s="689"/>
      <c r="DC34" s="693"/>
      <c r="DD34" s="668">
        <v>961010</v>
      </c>
      <c r="DE34" s="660"/>
      <c r="DF34" s="660"/>
      <c r="DG34" s="660"/>
      <c r="DH34" s="660"/>
      <c r="DI34" s="660"/>
      <c r="DJ34" s="660"/>
      <c r="DK34" s="661"/>
      <c r="DL34" s="668">
        <v>773059</v>
      </c>
      <c r="DM34" s="660"/>
      <c r="DN34" s="660"/>
      <c r="DO34" s="660"/>
      <c r="DP34" s="660"/>
      <c r="DQ34" s="660"/>
      <c r="DR34" s="660"/>
      <c r="DS34" s="660"/>
      <c r="DT34" s="660"/>
      <c r="DU34" s="660"/>
      <c r="DV34" s="661"/>
      <c r="DW34" s="664">
        <v>11.7</v>
      </c>
      <c r="DX34" s="689"/>
      <c r="DY34" s="689"/>
      <c r="DZ34" s="689"/>
      <c r="EA34" s="689"/>
      <c r="EB34" s="689"/>
      <c r="EC34" s="690"/>
    </row>
    <row r="35" spans="2:133" ht="11.25" customHeight="1" x14ac:dyDescent="0.15">
      <c r="B35" s="656" t="s">
        <v>330</v>
      </c>
      <c r="C35" s="657"/>
      <c r="D35" s="657"/>
      <c r="E35" s="657"/>
      <c r="F35" s="657"/>
      <c r="G35" s="657"/>
      <c r="H35" s="657"/>
      <c r="I35" s="657"/>
      <c r="J35" s="657"/>
      <c r="K35" s="657"/>
      <c r="L35" s="657"/>
      <c r="M35" s="657"/>
      <c r="N35" s="657"/>
      <c r="O35" s="657"/>
      <c r="P35" s="657"/>
      <c r="Q35" s="658"/>
      <c r="R35" s="659">
        <v>500024</v>
      </c>
      <c r="S35" s="660"/>
      <c r="T35" s="660"/>
      <c r="U35" s="660"/>
      <c r="V35" s="660"/>
      <c r="W35" s="660"/>
      <c r="X35" s="660"/>
      <c r="Y35" s="661"/>
      <c r="Z35" s="662">
        <v>3.5</v>
      </c>
      <c r="AA35" s="662"/>
      <c r="AB35" s="662"/>
      <c r="AC35" s="662"/>
      <c r="AD35" s="663" t="s">
        <v>248</v>
      </c>
      <c r="AE35" s="663"/>
      <c r="AF35" s="663"/>
      <c r="AG35" s="663"/>
      <c r="AH35" s="663"/>
      <c r="AI35" s="663"/>
      <c r="AJ35" s="663"/>
      <c r="AK35" s="663"/>
      <c r="AL35" s="664" t="s">
        <v>131</v>
      </c>
      <c r="AM35" s="665"/>
      <c r="AN35" s="665"/>
      <c r="AO35" s="666"/>
      <c r="AP35" s="222"/>
      <c r="AQ35" s="641" t="s">
        <v>331</v>
      </c>
      <c r="AR35" s="642"/>
      <c r="AS35" s="642"/>
      <c r="AT35" s="642"/>
      <c r="AU35" s="642"/>
      <c r="AV35" s="642"/>
      <c r="AW35" s="642"/>
      <c r="AX35" s="642"/>
      <c r="AY35" s="642"/>
      <c r="AZ35" s="642"/>
      <c r="BA35" s="642"/>
      <c r="BB35" s="642"/>
      <c r="BC35" s="642"/>
      <c r="BD35" s="642"/>
      <c r="BE35" s="642"/>
      <c r="BF35" s="643"/>
      <c r="BG35" s="641" t="s">
        <v>332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333</v>
      </c>
      <c r="CE35" s="657"/>
      <c r="CF35" s="657"/>
      <c r="CG35" s="657"/>
      <c r="CH35" s="657"/>
      <c r="CI35" s="657"/>
      <c r="CJ35" s="657"/>
      <c r="CK35" s="657"/>
      <c r="CL35" s="657"/>
      <c r="CM35" s="657"/>
      <c r="CN35" s="657"/>
      <c r="CO35" s="657"/>
      <c r="CP35" s="657"/>
      <c r="CQ35" s="658"/>
      <c r="CR35" s="659">
        <v>133254</v>
      </c>
      <c r="CS35" s="691"/>
      <c r="CT35" s="691"/>
      <c r="CU35" s="691"/>
      <c r="CV35" s="691"/>
      <c r="CW35" s="691"/>
      <c r="CX35" s="691"/>
      <c r="CY35" s="692"/>
      <c r="CZ35" s="664">
        <v>1</v>
      </c>
      <c r="DA35" s="689"/>
      <c r="DB35" s="689"/>
      <c r="DC35" s="693"/>
      <c r="DD35" s="668">
        <v>121862</v>
      </c>
      <c r="DE35" s="691"/>
      <c r="DF35" s="691"/>
      <c r="DG35" s="691"/>
      <c r="DH35" s="691"/>
      <c r="DI35" s="691"/>
      <c r="DJ35" s="691"/>
      <c r="DK35" s="692"/>
      <c r="DL35" s="668">
        <v>104028</v>
      </c>
      <c r="DM35" s="691"/>
      <c r="DN35" s="691"/>
      <c r="DO35" s="691"/>
      <c r="DP35" s="691"/>
      <c r="DQ35" s="691"/>
      <c r="DR35" s="691"/>
      <c r="DS35" s="691"/>
      <c r="DT35" s="691"/>
      <c r="DU35" s="691"/>
      <c r="DV35" s="692"/>
      <c r="DW35" s="664">
        <v>1.6</v>
      </c>
      <c r="DX35" s="689"/>
      <c r="DY35" s="689"/>
      <c r="DZ35" s="689"/>
      <c r="EA35" s="689"/>
      <c r="EB35" s="689"/>
      <c r="EC35" s="690"/>
    </row>
    <row r="36" spans="2:133" ht="11.25" customHeight="1" x14ac:dyDescent="0.15">
      <c r="B36" s="656" t="s">
        <v>334</v>
      </c>
      <c r="C36" s="657"/>
      <c r="D36" s="657"/>
      <c r="E36" s="657"/>
      <c r="F36" s="657"/>
      <c r="G36" s="657"/>
      <c r="H36" s="657"/>
      <c r="I36" s="657"/>
      <c r="J36" s="657"/>
      <c r="K36" s="657"/>
      <c r="L36" s="657"/>
      <c r="M36" s="657"/>
      <c r="N36" s="657"/>
      <c r="O36" s="657"/>
      <c r="P36" s="657"/>
      <c r="Q36" s="658"/>
      <c r="R36" s="659">
        <v>860873</v>
      </c>
      <c r="S36" s="660"/>
      <c r="T36" s="660"/>
      <c r="U36" s="660"/>
      <c r="V36" s="660"/>
      <c r="W36" s="660"/>
      <c r="X36" s="660"/>
      <c r="Y36" s="661"/>
      <c r="Z36" s="662">
        <v>6</v>
      </c>
      <c r="AA36" s="662"/>
      <c r="AB36" s="662"/>
      <c r="AC36" s="662"/>
      <c r="AD36" s="663" t="s">
        <v>131</v>
      </c>
      <c r="AE36" s="663"/>
      <c r="AF36" s="663"/>
      <c r="AG36" s="663"/>
      <c r="AH36" s="663"/>
      <c r="AI36" s="663"/>
      <c r="AJ36" s="663"/>
      <c r="AK36" s="663"/>
      <c r="AL36" s="664" t="s">
        <v>131</v>
      </c>
      <c r="AM36" s="665"/>
      <c r="AN36" s="665"/>
      <c r="AO36" s="666"/>
      <c r="AP36" s="222"/>
      <c r="AQ36" s="725" t="s">
        <v>335</v>
      </c>
      <c r="AR36" s="726"/>
      <c r="AS36" s="726"/>
      <c r="AT36" s="726"/>
      <c r="AU36" s="726"/>
      <c r="AV36" s="726"/>
      <c r="AW36" s="726"/>
      <c r="AX36" s="726"/>
      <c r="AY36" s="727"/>
      <c r="AZ36" s="648">
        <v>1405974</v>
      </c>
      <c r="BA36" s="649"/>
      <c r="BB36" s="649"/>
      <c r="BC36" s="649"/>
      <c r="BD36" s="649"/>
      <c r="BE36" s="649"/>
      <c r="BF36" s="721"/>
      <c r="BG36" s="645" t="s">
        <v>336</v>
      </c>
      <c r="BH36" s="646"/>
      <c r="BI36" s="646"/>
      <c r="BJ36" s="646"/>
      <c r="BK36" s="646"/>
      <c r="BL36" s="646"/>
      <c r="BM36" s="646"/>
      <c r="BN36" s="646"/>
      <c r="BO36" s="646"/>
      <c r="BP36" s="646"/>
      <c r="BQ36" s="646"/>
      <c r="BR36" s="646"/>
      <c r="BS36" s="646"/>
      <c r="BT36" s="646"/>
      <c r="BU36" s="647"/>
      <c r="BV36" s="648">
        <v>22615</v>
      </c>
      <c r="BW36" s="649"/>
      <c r="BX36" s="649"/>
      <c r="BY36" s="649"/>
      <c r="BZ36" s="649"/>
      <c r="CA36" s="649"/>
      <c r="CB36" s="721"/>
      <c r="CD36" s="656" t="s">
        <v>337</v>
      </c>
      <c r="CE36" s="657"/>
      <c r="CF36" s="657"/>
      <c r="CG36" s="657"/>
      <c r="CH36" s="657"/>
      <c r="CI36" s="657"/>
      <c r="CJ36" s="657"/>
      <c r="CK36" s="657"/>
      <c r="CL36" s="657"/>
      <c r="CM36" s="657"/>
      <c r="CN36" s="657"/>
      <c r="CO36" s="657"/>
      <c r="CP36" s="657"/>
      <c r="CQ36" s="658"/>
      <c r="CR36" s="659">
        <v>2362896</v>
      </c>
      <c r="CS36" s="660"/>
      <c r="CT36" s="660"/>
      <c r="CU36" s="660"/>
      <c r="CV36" s="660"/>
      <c r="CW36" s="660"/>
      <c r="CX36" s="660"/>
      <c r="CY36" s="661"/>
      <c r="CZ36" s="664">
        <v>17.600000000000001</v>
      </c>
      <c r="DA36" s="689"/>
      <c r="DB36" s="689"/>
      <c r="DC36" s="693"/>
      <c r="DD36" s="668">
        <v>1849448</v>
      </c>
      <c r="DE36" s="660"/>
      <c r="DF36" s="660"/>
      <c r="DG36" s="660"/>
      <c r="DH36" s="660"/>
      <c r="DI36" s="660"/>
      <c r="DJ36" s="660"/>
      <c r="DK36" s="661"/>
      <c r="DL36" s="668">
        <v>1188686</v>
      </c>
      <c r="DM36" s="660"/>
      <c r="DN36" s="660"/>
      <c r="DO36" s="660"/>
      <c r="DP36" s="660"/>
      <c r="DQ36" s="660"/>
      <c r="DR36" s="660"/>
      <c r="DS36" s="660"/>
      <c r="DT36" s="660"/>
      <c r="DU36" s="660"/>
      <c r="DV36" s="661"/>
      <c r="DW36" s="664">
        <v>17.899999999999999</v>
      </c>
      <c r="DX36" s="689"/>
      <c r="DY36" s="689"/>
      <c r="DZ36" s="689"/>
      <c r="EA36" s="689"/>
      <c r="EB36" s="689"/>
      <c r="EC36" s="690"/>
    </row>
    <row r="37" spans="2:133" ht="11.25" customHeight="1" x14ac:dyDescent="0.15">
      <c r="B37" s="656" t="s">
        <v>338</v>
      </c>
      <c r="C37" s="657"/>
      <c r="D37" s="657"/>
      <c r="E37" s="657"/>
      <c r="F37" s="657"/>
      <c r="G37" s="657"/>
      <c r="H37" s="657"/>
      <c r="I37" s="657"/>
      <c r="J37" s="657"/>
      <c r="K37" s="657"/>
      <c r="L37" s="657"/>
      <c r="M37" s="657"/>
      <c r="N37" s="657"/>
      <c r="O37" s="657"/>
      <c r="P37" s="657"/>
      <c r="Q37" s="658"/>
      <c r="R37" s="659">
        <v>193442</v>
      </c>
      <c r="S37" s="660"/>
      <c r="T37" s="660"/>
      <c r="U37" s="660"/>
      <c r="V37" s="660"/>
      <c r="W37" s="660"/>
      <c r="X37" s="660"/>
      <c r="Y37" s="661"/>
      <c r="Z37" s="662">
        <v>1.3</v>
      </c>
      <c r="AA37" s="662"/>
      <c r="AB37" s="662"/>
      <c r="AC37" s="662"/>
      <c r="AD37" s="663">
        <v>220</v>
      </c>
      <c r="AE37" s="663"/>
      <c r="AF37" s="663"/>
      <c r="AG37" s="663"/>
      <c r="AH37" s="663"/>
      <c r="AI37" s="663"/>
      <c r="AJ37" s="663"/>
      <c r="AK37" s="663"/>
      <c r="AL37" s="664">
        <v>0</v>
      </c>
      <c r="AM37" s="665"/>
      <c r="AN37" s="665"/>
      <c r="AO37" s="666"/>
      <c r="AQ37" s="722" t="s">
        <v>339</v>
      </c>
      <c r="AR37" s="723"/>
      <c r="AS37" s="723"/>
      <c r="AT37" s="723"/>
      <c r="AU37" s="723"/>
      <c r="AV37" s="723"/>
      <c r="AW37" s="723"/>
      <c r="AX37" s="723"/>
      <c r="AY37" s="724"/>
      <c r="AZ37" s="659">
        <v>344297</v>
      </c>
      <c r="BA37" s="660"/>
      <c r="BB37" s="660"/>
      <c r="BC37" s="660"/>
      <c r="BD37" s="691"/>
      <c r="BE37" s="691"/>
      <c r="BF37" s="714"/>
      <c r="BG37" s="656" t="s">
        <v>340</v>
      </c>
      <c r="BH37" s="657"/>
      <c r="BI37" s="657"/>
      <c r="BJ37" s="657"/>
      <c r="BK37" s="657"/>
      <c r="BL37" s="657"/>
      <c r="BM37" s="657"/>
      <c r="BN37" s="657"/>
      <c r="BO37" s="657"/>
      <c r="BP37" s="657"/>
      <c r="BQ37" s="657"/>
      <c r="BR37" s="657"/>
      <c r="BS37" s="657"/>
      <c r="BT37" s="657"/>
      <c r="BU37" s="658"/>
      <c r="BV37" s="659">
        <v>8692</v>
      </c>
      <c r="BW37" s="660"/>
      <c r="BX37" s="660"/>
      <c r="BY37" s="660"/>
      <c r="BZ37" s="660"/>
      <c r="CA37" s="660"/>
      <c r="CB37" s="669"/>
      <c r="CD37" s="656" t="s">
        <v>341</v>
      </c>
      <c r="CE37" s="657"/>
      <c r="CF37" s="657"/>
      <c r="CG37" s="657"/>
      <c r="CH37" s="657"/>
      <c r="CI37" s="657"/>
      <c r="CJ37" s="657"/>
      <c r="CK37" s="657"/>
      <c r="CL37" s="657"/>
      <c r="CM37" s="657"/>
      <c r="CN37" s="657"/>
      <c r="CO37" s="657"/>
      <c r="CP37" s="657"/>
      <c r="CQ37" s="658"/>
      <c r="CR37" s="659">
        <v>482479</v>
      </c>
      <c r="CS37" s="691"/>
      <c r="CT37" s="691"/>
      <c r="CU37" s="691"/>
      <c r="CV37" s="691"/>
      <c r="CW37" s="691"/>
      <c r="CX37" s="691"/>
      <c r="CY37" s="692"/>
      <c r="CZ37" s="664">
        <v>3.6</v>
      </c>
      <c r="DA37" s="689"/>
      <c r="DB37" s="689"/>
      <c r="DC37" s="693"/>
      <c r="DD37" s="668">
        <v>482437</v>
      </c>
      <c r="DE37" s="691"/>
      <c r="DF37" s="691"/>
      <c r="DG37" s="691"/>
      <c r="DH37" s="691"/>
      <c r="DI37" s="691"/>
      <c r="DJ37" s="691"/>
      <c r="DK37" s="692"/>
      <c r="DL37" s="668">
        <v>482437</v>
      </c>
      <c r="DM37" s="691"/>
      <c r="DN37" s="691"/>
      <c r="DO37" s="691"/>
      <c r="DP37" s="691"/>
      <c r="DQ37" s="691"/>
      <c r="DR37" s="691"/>
      <c r="DS37" s="691"/>
      <c r="DT37" s="691"/>
      <c r="DU37" s="691"/>
      <c r="DV37" s="692"/>
      <c r="DW37" s="664">
        <v>7.3</v>
      </c>
      <c r="DX37" s="689"/>
      <c r="DY37" s="689"/>
      <c r="DZ37" s="689"/>
      <c r="EA37" s="689"/>
      <c r="EB37" s="689"/>
      <c r="EC37" s="690"/>
    </row>
    <row r="38" spans="2:133" ht="11.25" customHeight="1" x14ac:dyDescent="0.15">
      <c r="B38" s="656" t="s">
        <v>342</v>
      </c>
      <c r="C38" s="657"/>
      <c r="D38" s="657"/>
      <c r="E38" s="657"/>
      <c r="F38" s="657"/>
      <c r="G38" s="657"/>
      <c r="H38" s="657"/>
      <c r="I38" s="657"/>
      <c r="J38" s="657"/>
      <c r="K38" s="657"/>
      <c r="L38" s="657"/>
      <c r="M38" s="657"/>
      <c r="N38" s="657"/>
      <c r="O38" s="657"/>
      <c r="P38" s="657"/>
      <c r="Q38" s="658"/>
      <c r="R38" s="659">
        <v>2071200</v>
      </c>
      <c r="S38" s="660"/>
      <c r="T38" s="660"/>
      <c r="U38" s="660"/>
      <c r="V38" s="660"/>
      <c r="W38" s="660"/>
      <c r="X38" s="660"/>
      <c r="Y38" s="661"/>
      <c r="Z38" s="662">
        <v>14.4</v>
      </c>
      <c r="AA38" s="662"/>
      <c r="AB38" s="662"/>
      <c r="AC38" s="662"/>
      <c r="AD38" s="663" t="s">
        <v>248</v>
      </c>
      <c r="AE38" s="663"/>
      <c r="AF38" s="663"/>
      <c r="AG38" s="663"/>
      <c r="AH38" s="663"/>
      <c r="AI38" s="663"/>
      <c r="AJ38" s="663"/>
      <c r="AK38" s="663"/>
      <c r="AL38" s="664" t="s">
        <v>248</v>
      </c>
      <c r="AM38" s="665"/>
      <c r="AN38" s="665"/>
      <c r="AO38" s="666"/>
      <c r="AQ38" s="722" t="s">
        <v>343</v>
      </c>
      <c r="AR38" s="723"/>
      <c r="AS38" s="723"/>
      <c r="AT38" s="723"/>
      <c r="AU38" s="723"/>
      <c r="AV38" s="723"/>
      <c r="AW38" s="723"/>
      <c r="AX38" s="723"/>
      <c r="AY38" s="724"/>
      <c r="AZ38" s="659">
        <v>226633</v>
      </c>
      <c r="BA38" s="660"/>
      <c r="BB38" s="660"/>
      <c r="BC38" s="660"/>
      <c r="BD38" s="691"/>
      <c r="BE38" s="691"/>
      <c r="BF38" s="714"/>
      <c r="BG38" s="656" t="s">
        <v>344</v>
      </c>
      <c r="BH38" s="657"/>
      <c r="BI38" s="657"/>
      <c r="BJ38" s="657"/>
      <c r="BK38" s="657"/>
      <c r="BL38" s="657"/>
      <c r="BM38" s="657"/>
      <c r="BN38" s="657"/>
      <c r="BO38" s="657"/>
      <c r="BP38" s="657"/>
      <c r="BQ38" s="657"/>
      <c r="BR38" s="657"/>
      <c r="BS38" s="657"/>
      <c r="BT38" s="657"/>
      <c r="BU38" s="658"/>
      <c r="BV38" s="659">
        <v>2068</v>
      </c>
      <c r="BW38" s="660"/>
      <c r="BX38" s="660"/>
      <c r="BY38" s="660"/>
      <c r="BZ38" s="660"/>
      <c r="CA38" s="660"/>
      <c r="CB38" s="669"/>
      <c r="CD38" s="656" t="s">
        <v>345</v>
      </c>
      <c r="CE38" s="657"/>
      <c r="CF38" s="657"/>
      <c r="CG38" s="657"/>
      <c r="CH38" s="657"/>
      <c r="CI38" s="657"/>
      <c r="CJ38" s="657"/>
      <c r="CK38" s="657"/>
      <c r="CL38" s="657"/>
      <c r="CM38" s="657"/>
      <c r="CN38" s="657"/>
      <c r="CO38" s="657"/>
      <c r="CP38" s="657"/>
      <c r="CQ38" s="658"/>
      <c r="CR38" s="659">
        <v>755941</v>
      </c>
      <c r="CS38" s="660"/>
      <c r="CT38" s="660"/>
      <c r="CU38" s="660"/>
      <c r="CV38" s="660"/>
      <c r="CW38" s="660"/>
      <c r="CX38" s="660"/>
      <c r="CY38" s="661"/>
      <c r="CZ38" s="664">
        <v>5.6</v>
      </c>
      <c r="DA38" s="689"/>
      <c r="DB38" s="689"/>
      <c r="DC38" s="693"/>
      <c r="DD38" s="668">
        <v>613716</v>
      </c>
      <c r="DE38" s="660"/>
      <c r="DF38" s="660"/>
      <c r="DG38" s="660"/>
      <c r="DH38" s="660"/>
      <c r="DI38" s="660"/>
      <c r="DJ38" s="660"/>
      <c r="DK38" s="661"/>
      <c r="DL38" s="668">
        <v>596401</v>
      </c>
      <c r="DM38" s="660"/>
      <c r="DN38" s="660"/>
      <c r="DO38" s="660"/>
      <c r="DP38" s="660"/>
      <c r="DQ38" s="660"/>
      <c r="DR38" s="660"/>
      <c r="DS38" s="660"/>
      <c r="DT38" s="660"/>
      <c r="DU38" s="660"/>
      <c r="DV38" s="661"/>
      <c r="DW38" s="664">
        <v>9</v>
      </c>
      <c r="DX38" s="689"/>
      <c r="DY38" s="689"/>
      <c r="DZ38" s="689"/>
      <c r="EA38" s="689"/>
      <c r="EB38" s="689"/>
      <c r="EC38" s="690"/>
    </row>
    <row r="39" spans="2:133" ht="11.25" customHeight="1" x14ac:dyDescent="0.15">
      <c r="B39" s="656" t="s">
        <v>346</v>
      </c>
      <c r="C39" s="657"/>
      <c r="D39" s="657"/>
      <c r="E39" s="657"/>
      <c r="F39" s="657"/>
      <c r="G39" s="657"/>
      <c r="H39" s="657"/>
      <c r="I39" s="657"/>
      <c r="J39" s="657"/>
      <c r="K39" s="657"/>
      <c r="L39" s="657"/>
      <c r="M39" s="657"/>
      <c r="N39" s="657"/>
      <c r="O39" s="657"/>
      <c r="P39" s="657"/>
      <c r="Q39" s="658"/>
      <c r="R39" s="659" t="s">
        <v>131</v>
      </c>
      <c r="S39" s="660"/>
      <c r="T39" s="660"/>
      <c r="U39" s="660"/>
      <c r="V39" s="660"/>
      <c r="W39" s="660"/>
      <c r="X39" s="660"/>
      <c r="Y39" s="661"/>
      <c r="Z39" s="662" t="s">
        <v>131</v>
      </c>
      <c r="AA39" s="662"/>
      <c r="AB39" s="662"/>
      <c r="AC39" s="662"/>
      <c r="AD39" s="663" t="s">
        <v>131</v>
      </c>
      <c r="AE39" s="663"/>
      <c r="AF39" s="663"/>
      <c r="AG39" s="663"/>
      <c r="AH39" s="663"/>
      <c r="AI39" s="663"/>
      <c r="AJ39" s="663"/>
      <c r="AK39" s="663"/>
      <c r="AL39" s="664" t="s">
        <v>248</v>
      </c>
      <c r="AM39" s="665"/>
      <c r="AN39" s="665"/>
      <c r="AO39" s="666"/>
      <c r="AQ39" s="722" t="s">
        <v>347</v>
      </c>
      <c r="AR39" s="723"/>
      <c r="AS39" s="723"/>
      <c r="AT39" s="723"/>
      <c r="AU39" s="723"/>
      <c r="AV39" s="723"/>
      <c r="AW39" s="723"/>
      <c r="AX39" s="723"/>
      <c r="AY39" s="724"/>
      <c r="AZ39" s="659">
        <v>79103</v>
      </c>
      <c r="BA39" s="660"/>
      <c r="BB39" s="660"/>
      <c r="BC39" s="660"/>
      <c r="BD39" s="691"/>
      <c r="BE39" s="691"/>
      <c r="BF39" s="714"/>
      <c r="BG39" s="656" t="s">
        <v>348</v>
      </c>
      <c r="BH39" s="657"/>
      <c r="BI39" s="657"/>
      <c r="BJ39" s="657"/>
      <c r="BK39" s="657"/>
      <c r="BL39" s="657"/>
      <c r="BM39" s="657"/>
      <c r="BN39" s="657"/>
      <c r="BO39" s="657"/>
      <c r="BP39" s="657"/>
      <c r="BQ39" s="657"/>
      <c r="BR39" s="657"/>
      <c r="BS39" s="657"/>
      <c r="BT39" s="657"/>
      <c r="BU39" s="658"/>
      <c r="BV39" s="659">
        <v>3501</v>
      </c>
      <c r="BW39" s="660"/>
      <c r="BX39" s="660"/>
      <c r="BY39" s="660"/>
      <c r="BZ39" s="660"/>
      <c r="CA39" s="660"/>
      <c r="CB39" s="669"/>
      <c r="CD39" s="656" t="s">
        <v>349</v>
      </c>
      <c r="CE39" s="657"/>
      <c r="CF39" s="657"/>
      <c r="CG39" s="657"/>
      <c r="CH39" s="657"/>
      <c r="CI39" s="657"/>
      <c r="CJ39" s="657"/>
      <c r="CK39" s="657"/>
      <c r="CL39" s="657"/>
      <c r="CM39" s="657"/>
      <c r="CN39" s="657"/>
      <c r="CO39" s="657"/>
      <c r="CP39" s="657"/>
      <c r="CQ39" s="658"/>
      <c r="CR39" s="659">
        <v>821072</v>
      </c>
      <c r="CS39" s="691"/>
      <c r="CT39" s="691"/>
      <c r="CU39" s="691"/>
      <c r="CV39" s="691"/>
      <c r="CW39" s="691"/>
      <c r="CX39" s="691"/>
      <c r="CY39" s="692"/>
      <c r="CZ39" s="664">
        <v>6.1</v>
      </c>
      <c r="DA39" s="689"/>
      <c r="DB39" s="689"/>
      <c r="DC39" s="693"/>
      <c r="DD39" s="668">
        <v>330108</v>
      </c>
      <c r="DE39" s="691"/>
      <c r="DF39" s="691"/>
      <c r="DG39" s="691"/>
      <c r="DH39" s="691"/>
      <c r="DI39" s="691"/>
      <c r="DJ39" s="691"/>
      <c r="DK39" s="692"/>
      <c r="DL39" s="668" t="s">
        <v>131</v>
      </c>
      <c r="DM39" s="691"/>
      <c r="DN39" s="691"/>
      <c r="DO39" s="691"/>
      <c r="DP39" s="691"/>
      <c r="DQ39" s="691"/>
      <c r="DR39" s="691"/>
      <c r="DS39" s="691"/>
      <c r="DT39" s="691"/>
      <c r="DU39" s="691"/>
      <c r="DV39" s="692"/>
      <c r="DW39" s="664" t="s">
        <v>131</v>
      </c>
      <c r="DX39" s="689"/>
      <c r="DY39" s="689"/>
      <c r="DZ39" s="689"/>
      <c r="EA39" s="689"/>
      <c r="EB39" s="689"/>
      <c r="EC39" s="690"/>
    </row>
    <row r="40" spans="2:133" ht="11.25" customHeight="1" x14ac:dyDescent="0.15">
      <c r="B40" s="656" t="s">
        <v>350</v>
      </c>
      <c r="C40" s="657"/>
      <c r="D40" s="657"/>
      <c r="E40" s="657"/>
      <c r="F40" s="657"/>
      <c r="G40" s="657"/>
      <c r="H40" s="657"/>
      <c r="I40" s="657"/>
      <c r="J40" s="657"/>
      <c r="K40" s="657"/>
      <c r="L40" s="657"/>
      <c r="M40" s="657"/>
      <c r="N40" s="657"/>
      <c r="O40" s="657"/>
      <c r="P40" s="657"/>
      <c r="Q40" s="658"/>
      <c r="R40" s="659">
        <v>58900</v>
      </c>
      <c r="S40" s="660"/>
      <c r="T40" s="660"/>
      <c r="U40" s="660"/>
      <c r="V40" s="660"/>
      <c r="W40" s="660"/>
      <c r="X40" s="660"/>
      <c r="Y40" s="661"/>
      <c r="Z40" s="662">
        <v>0.4</v>
      </c>
      <c r="AA40" s="662"/>
      <c r="AB40" s="662"/>
      <c r="AC40" s="662"/>
      <c r="AD40" s="663" t="s">
        <v>248</v>
      </c>
      <c r="AE40" s="663"/>
      <c r="AF40" s="663"/>
      <c r="AG40" s="663"/>
      <c r="AH40" s="663"/>
      <c r="AI40" s="663"/>
      <c r="AJ40" s="663"/>
      <c r="AK40" s="663"/>
      <c r="AL40" s="664" t="s">
        <v>131</v>
      </c>
      <c r="AM40" s="665"/>
      <c r="AN40" s="665"/>
      <c r="AO40" s="666"/>
      <c r="AQ40" s="722" t="s">
        <v>351</v>
      </c>
      <c r="AR40" s="723"/>
      <c r="AS40" s="723"/>
      <c r="AT40" s="723"/>
      <c r="AU40" s="723"/>
      <c r="AV40" s="723"/>
      <c r="AW40" s="723"/>
      <c r="AX40" s="723"/>
      <c r="AY40" s="724"/>
      <c r="AZ40" s="659" t="s">
        <v>248</v>
      </c>
      <c r="BA40" s="660"/>
      <c r="BB40" s="660"/>
      <c r="BC40" s="660"/>
      <c r="BD40" s="691"/>
      <c r="BE40" s="691"/>
      <c r="BF40" s="714"/>
      <c r="BG40" s="707" t="s">
        <v>352</v>
      </c>
      <c r="BH40" s="708"/>
      <c r="BI40" s="708"/>
      <c r="BJ40" s="708"/>
      <c r="BK40" s="708"/>
      <c r="BL40" s="223"/>
      <c r="BM40" s="657" t="s">
        <v>353</v>
      </c>
      <c r="BN40" s="657"/>
      <c r="BO40" s="657"/>
      <c r="BP40" s="657"/>
      <c r="BQ40" s="657"/>
      <c r="BR40" s="657"/>
      <c r="BS40" s="657"/>
      <c r="BT40" s="657"/>
      <c r="BU40" s="658"/>
      <c r="BV40" s="659">
        <v>113</v>
      </c>
      <c r="BW40" s="660"/>
      <c r="BX40" s="660"/>
      <c r="BY40" s="660"/>
      <c r="BZ40" s="660"/>
      <c r="CA40" s="660"/>
      <c r="CB40" s="669"/>
      <c r="CD40" s="656" t="s">
        <v>354</v>
      </c>
      <c r="CE40" s="657"/>
      <c r="CF40" s="657"/>
      <c r="CG40" s="657"/>
      <c r="CH40" s="657"/>
      <c r="CI40" s="657"/>
      <c r="CJ40" s="657"/>
      <c r="CK40" s="657"/>
      <c r="CL40" s="657"/>
      <c r="CM40" s="657"/>
      <c r="CN40" s="657"/>
      <c r="CO40" s="657"/>
      <c r="CP40" s="657"/>
      <c r="CQ40" s="658"/>
      <c r="CR40" s="659">
        <v>129239</v>
      </c>
      <c r="CS40" s="660"/>
      <c r="CT40" s="660"/>
      <c r="CU40" s="660"/>
      <c r="CV40" s="660"/>
      <c r="CW40" s="660"/>
      <c r="CX40" s="660"/>
      <c r="CY40" s="661"/>
      <c r="CZ40" s="664">
        <v>1</v>
      </c>
      <c r="DA40" s="689"/>
      <c r="DB40" s="689"/>
      <c r="DC40" s="693"/>
      <c r="DD40" s="668">
        <v>129239</v>
      </c>
      <c r="DE40" s="660"/>
      <c r="DF40" s="660"/>
      <c r="DG40" s="660"/>
      <c r="DH40" s="660"/>
      <c r="DI40" s="660"/>
      <c r="DJ40" s="660"/>
      <c r="DK40" s="661"/>
      <c r="DL40" s="668" t="s">
        <v>131</v>
      </c>
      <c r="DM40" s="660"/>
      <c r="DN40" s="660"/>
      <c r="DO40" s="660"/>
      <c r="DP40" s="660"/>
      <c r="DQ40" s="660"/>
      <c r="DR40" s="660"/>
      <c r="DS40" s="660"/>
      <c r="DT40" s="660"/>
      <c r="DU40" s="660"/>
      <c r="DV40" s="661"/>
      <c r="DW40" s="664" t="s">
        <v>131</v>
      </c>
      <c r="DX40" s="689"/>
      <c r="DY40" s="689"/>
      <c r="DZ40" s="689"/>
      <c r="EA40" s="689"/>
      <c r="EB40" s="689"/>
      <c r="EC40" s="690"/>
    </row>
    <row r="41" spans="2:133" ht="11.25" customHeight="1" x14ac:dyDescent="0.15">
      <c r="B41" s="680" t="s">
        <v>355</v>
      </c>
      <c r="C41" s="681"/>
      <c r="D41" s="681"/>
      <c r="E41" s="681"/>
      <c r="F41" s="681"/>
      <c r="G41" s="681"/>
      <c r="H41" s="681"/>
      <c r="I41" s="681"/>
      <c r="J41" s="681"/>
      <c r="K41" s="681"/>
      <c r="L41" s="681"/>
      <c r="M41" s="681"/>
      <c r="N41" s="681"/>
      <c r="O41" s="681"/>
      <c r="P41" s="681"/>
      <c r="Q41" s="682"/>
      <c r="R41" s="731">
        <v>14403450</v>
      </c>
      <c r="S41" s="732"/>
      <c r="T41" s="732"/>
      <c r="U41" s="732"/>
      <c r="V41" s="732"/>
      <c r="W41" s="732"/>
      <c r="X41" s="732"/>
      <c r="Y41" s="736"/>
      <c r="Z41" s="737">
        <v>100</v>
      </c>
      <c r="AA41" s="737"/>
      <c r="AB41" s="737"/>
      <c r="AC41" s="737"/>
      <c r="AD41" s="738">
        <v>6572914</v>
      </c>
      <c r="AE41" s="738"/>
      <c r="AF41" s="738"/>
      <c r="AG41" s="738"/>
      <c r="AH41" s="738"/>
      <c r="AI41" s="738"/>
      <c r="AJ41" s="738"/>
      <c r="AK41" s="738"/>
      <c r="AL41" s="739">
        <v>100</v>
      </c>
      <c r="AM41" s="719"/>
      <c r="AN41" s="719"/>
      <c r="AO41" s="740"/>
      <c r="AQ41" s="722" t="s">
        <v>356</v>
      </c>
      <c r="AR41" s="723"/>
      <c r="AS41" s="723"/>
      <c r="AT41" s="723"/>
      <c r="AU41" s="723"/>
      <c r="AV41" s="723"/>
      <c r="AW41" s="723"/>
      <c r="AX41" s="723"/>
      <c r="AY41" s="724"/>
      <c r="AZ41" s="659">
        <v>130647</v>
      </c>
      <c r="BA41" s="660"/>
      <c r="BB41" s="660"/>
      <c r="BC41" s="660"/>
      <c r="BD41" s="691"/>
      <c r="BE41" s="691"/>
      <c r="BF41" s="714"/>
      <c r="BG41" s="707"/>
      <c r="BH41" s="708"/>
      <c r="BI41" s="708"/>
      <c r="BJ41" s="708"/>
      <c r="BK41" s="708"/>
      <c r="BL41" s="223"/>
      <c r="BM41" s="657" t="s">
        <v>357</v>
      </c>
      <c r="BN41" s="657"/>
      <c r="BO41" s="657"/>
      <c r="BP41" s="657"/>
      <c r="BQ41" s="657"/>
      <c r="BR41" s="657"/>
      <c r="BS41" s="657"/>
      <c r="BT41" s="657"/>
      <c r="BU41" s="658"/>
      <c r="BV41" s="659" t="s">
        <v>131</v>
      </c>
      <c r="BW41" s="660"/>
      <c r="BX41" s="660"/>
      <c r="BY41" s="660"/>
      <c r="BZ41" s="660"/>
      <c r="CA41" s="660"/>
      <c r="CB41" s="669"/>
      <c r="CD41" s="656" t="s">
        <v>358</v>
      </c>
      <c r="CE41" s="657"/>
      <c r="CF41" s="657"/>
      <c r="CG41" s="657"/>
      <c r="CH41" s="657"/>
      <c r="CI41" s="657"/>
      <c r="CJ41" s="657"/>
      <c r="CK41" s="657"/>
      <c r="CL41" s="657"/>
      <c r="CM41" s="657"/>
      <c r="CN41" s="657"/>
      <c r="CO41" s="657"/>
      <c r="CP41" s="657"/>
      <c r="CQ41" s="658"/>
      <c r="CR41" s="659" t="s">
        <v>131</v>
      </c>
      <c r="CS41" s="691"/>
      <c r="CT41" s="691"/>
      <c r="CU41" s="691"/>
      <c r="CV41" s="691"/>
      <c r="CW41" s="691"/>
      <c r="CX41" s="691"/>
      <c r="CY41" s="692"/>
      <c r="CZ41" s="664" t="s">
        <v>270</v>
      </c>
      <c r="DA41" s="689"/>
      <c r="DB41" s="689"/>
      <c r="DC41" s="693"/>
      <c r="DD41" s="668" t="s">
        <v>131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359</v>
      </c>
      <c r="AR42" s="729"/>
      <c r="AS42" s="729"/>
      <c r="AT42" s="729"/>
      <c r="AU42" s="729"/>
      <c r="AV42" s="729"/>
      <c r="AW42" s="729"/>
      <c r="AX42" s="729"/>
      <c r="AY42" s="730"/>
      <c r="AZ42" s="731">
        <v>625294</v>
      </c>
      <c r="BA42" s="732"/>
      <c r="BB42" s="732"/>
      <c r="BC42" s="732"/>
      <c r="BD42" s="718"/>
      <c r="BE42" s="718"/>
      <c r="BF42" s="720"/>
      <c r="BG42" s="709"/>
      <c r="BH42" s="710"/>
      <c r="BI42" s="710"/>
      <c r="BJ42" s="710"/>
      <c r="BK42" s="710"/>
      <c r="BL42" s="224"/>
      <c r="BM42" s="681" t="s">
        <v>360</v>
      </c>
      <c r="BN42" s="681"/>
      <c r="BO42" s="681"/>
      <c r="BP42" s="681"/>
      <c r="BQ42" s="681"/>
      <c r="BR42" s="681"/>
      <c r="BS42" s="681"/>
      <c r="BT42" s="681"/>
      <c r="BU42" s="682"/>
      <c r="BV42" s="731">
        <v>423</v>
      </c>
      <c r="BW42" s="732"/>
      <c r="BX42" s="732"/>
      <c r="BY42" s="732"/>
      <c r="BZ42" s="732"/>
      <c r="CA42" s="732"/>
      <c r="CB42" s="741"/>
      <c r="CD42" s="656" t="s">
        <v>361</v>
      </c>
      <c r="CE42" s="657"/>
      <c r="CF42" s="657"/>
      <c r="CG42" s="657"/>
      <c r="CH42" s="657"/>
      <c r="CI42" s="657"/>
      <c r="CJ42" s="657"/>
      <c r="CK42" s="657"/>
      <c r="CL42" s="657"/>
      <c r="CM42" s="657"/>
      <c r="CN42" s="657"/>
      <c r="CO42" s="657"/>
      <c r="CP42" s="657"/>
      <c r="CQ42" s="658"/>
      <c r="CR42" s="659">
        <v>2770673</v>
      </c>
      <c r="CS42" s="691"/>
      <c r="CT42" s="691"/>
      <c r="CU42" s="691"/>
      <c r="CV42" s="691"/>
      <c r="CW42" s="691"/>
      <c r="CX42" s="691"/>
      <c r="CY42" s="692"/>
      <c r="CZ42" s="664">
        <v>20.6</v>
      </c>
      <c r="DA42" s="689"/>
      <c r="DB42" s="689"/>
      <c r="DC42" s="693"/>
      <c r="DD42" s="668">
        <v>417817</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14" t="s">
        <v>362</v>
      </c>
      <c r="CD43" s="656" t="s">
        <v>363</v>
      </c>
      <c r="CE43" s="657"/>
      <c r="CF43" s="657"/>
      <c r="CG43" s="657"/>
      <c r="CH43" s="657"/>
      <c r="CI43" s="657"/>
      <c r="CJ43" s="657"/>
      <c r="CK43" s="657"/>
      <c r="CL43" s="657"/>
      <c r="CM43" s="657"/>
      <c r="CN43" s="657"/>
      <c r="CO43" s="657"/>
      <c r="CP43" s="657"/>
      <c r="CQ43" s="658"/>
      <c r="CR43" s="659">
        <v>22795</v>
      </c>
      <c r="CS43" s="691"/>
      <c r="CT43" s="691"/>
      <c r="CU43" s="691"/>
      <c r="CV43" s="691"/>
      <c r="CW43" s="691"/>
      <c r="CX43" s="691"/>
      <c r="CY43" s="692"/>
      <c r="CZ43" s="664">
        <v>0.2</v>
      </c>
      <c r="DA43" s="689"/>
      <c r="DB43" s="689"/>
      <c r="DC43" s="693"/>
      <c r="DD43" s="668">
        <v>22475</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364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311</v>
      </c>
      <c r="CE44" s="696"/>
      <c r="CF44" s="656" t="s">
        <v>365</v>
      </c>
      <c r="CG44" s="657"/>
      <c r="CH44" s="657"/>
      <c r="CI44" s="657"/>
      <c r="CJ44" s="657"/>
      <c r="CK44" s="657"/>
      <c r="CL44" s="657"/>
      <c r="CM44" s="657"/>
      <c r="CN44" s="657"/>
      <c r="CO44" s="657"/>
      <c r="CP44" s="657"/>
      <c r="CQ44" s="658"/>
      <c r="CR44" s="659">
        <v>2384306</v>
      </c>
      <c r="CS44" s="660"/>
      <c r="CT44" s="660"/>
      <c r="CU44" s="660"/>
      <c r="CV44" s="660"/>
      <c r="CW44" s="660"/>
      <c r="CX44" s="660"/>
      <c r="CY44" s="661"/>
      <c r="CZ44" s="664">
        <v>17.7</v>
      </c>
      <c r="DA44" s="665"/>
      <c r="DB44" s="665"/>
      <c r="DC44" s="671"/>
      <c r="DD44" s="668">
        <v>361517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366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367</v>
      </c>
      <c r="CG45" s="657"/>
      <c r="CH45" s="657"/>
      <c r="CI45" s="657"/>
      <c r="CJ45" s="657"/>
      <c r="CK45" s="657"/>
      <c r="CL45" s="657"/>
      <c r="CM45" s="657"/>
      <c r="CN45" s="657"/>
      <c r="CO45" s="657"/>
      <c r="CP45" s="657"/>
      <c r="CQ45" s="658"/>
      <c r="CR45" s="659">
        <v>435719</v>
      </c>
      <c r="CS45" s="691"/>
      <c r="CT45" s="691"/>
      <c r="CU45" s="691"/>
      <c r="CV45" s="691"/>
      <c r="CW45" s="691"/>
      <c r="CX45" s="691"/>
      <c r="CY45" s="692"/>
      <c r="CZ45" s="664">
        <v>3.2</v>
      </c>
      <c r="DA45" s="689"/>
      <c r="DB45" s="689"/>
      <c r="DC45" s="693"/>
      <c r="DD45" s="668">
        <v>40897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25"/>
      <c r="CD46" s="697"/>
      <c r="CE46" s="698"/>
      <c r="CF46" s="656" t="s">
        <v>368</v>
      </c>
      <c r="CG46" s="657"/>
      <c r="CH46" s="657"/>
      <c r="CI46" s="657"/>
      <c r="CJ46" s="657"/>
      <c r="CK46" s="657"/>
      <c r="CL46" s="657"/>
      <c r="CM46" s="657"/>
      <c r="CN46" s="657"/>
      <c r="CO46" s="657"/>
      <c r="CP46" s="657"/>
      <c r="CQ46" s="658"/>
      <c r="CR46" s="659">
        <v>1945182</v>
      </c>
      <c r="CS46" s="660"/>
      <c r="CT46" s="660"/>
      <c r="CU46" s="660"/>
      <c r="CV46" s="660"/>
      <c r="CW46" s="660"/>
      <c r="CX46" s="660"/>
      <c r="CY46" s="661"/>
      <c r="CZ46" s="664">
        <v>14.5</v>
      </c>
      <c r="DA46" s="665"/>
      <c r="DB46" s="665"/>
      <c r="DC46" s="671"/>
      <c r="DD46" s="668">
        <v>317215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25"/>
      <c r="CD47" s="697"/>
      <c r="CE47" s="698"/>
      <c r="CF47" s="656" t="s">
        <v>369</v>
      </c>
      <c r="CG47" s="657"/>
      <c r="CH47" s="657"/>
      <c r="CI47" s="657"/>
      <c r="CJ47" s="657"/>
      <c r="CK47" s="657"/>
      <c r="CL47" s="657"/>
      <c r="CM47" s="657"/>
      <c r="CN47" s="657"/>
      <c r="CO47" s="657"/>
      <c r="CP47" s="657"/>
      <c r="CQ47" s="658"/>
      <c r="CR47" s="659">
        <v>386367</v>
      </c>
      <c r="CS47" s="691"/>
      <c r="CT47" s="691"/>
      <c r="CU47" s="691"/>
      <c r="CV47" s="691"/>
      <c r="CW47" s="691"/>
      <c r="CX47" s="691"/>
      <c r="CY47" s="692"/>
      <c r="CZ47" s="664">
        <v>2.9</v>
      </c>
      <c r="DA47" s="689"/>
      <c r="DB47" s="689"/>
      <c r="DC47" s="693"/>
      <c r="DD47" s="668">
        <v>56300</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25"/>
      <c r="CD48" s="699"/>
      <c r="CE48" s="700"/>
      <c r="CF48" s="656" t="s">
        <v>370</v>
      </c>
      <c r="CG48" s="657"/>
      <c r="CH48" s="657"/>
      <c r="CI48" s="657"/>
      <c r="CJ48" s="657"/>
      <c r="CK48" s="657"/>
      <c r="CL48" s="657"/>
      <c r="CM48" s="657"/>
      <c r="CN48" s="657"/>
      <c r="CO48" s="657"/>
      <c r="CP48" s="657"/>
      <c r="CQ48" s="658"/>
      <c r="CR48" s="659" t="s">
        <v>131</v>
      </c>
      <c r="CS48" s="660"/>
      <c r="CT48" s="660"/>
      <c r="CU48" s="660"/>
      <c r="CV48" s="660"/>
      <c r="CW48" s="660"/>
      <c r="CX48" s="660"/>
      <c r="CY48" s="661"/>
      <c r="CZ48" s="664" t="s">
        <v>131</v>
      </c>
      <c r="DA48" s="665"/>
      <c r="DB48" s="665"/>
      <c r="DC48" s="671"/>
      <c r="DD48" s="668" t="s">
        <v>131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25"/>
      <c r="CD49" s="680" t="s">
        <v>371</v>
      </c>
      <c r="CE49" s="681"/>
      <c r="CF49" s="681"/>
      <c r="CG49" s="681"/>
      <c r="CH49" s="681"/>
      <c r="CI49" s="681"/>
      <c r="CJ49" s="681"/>
      <c r="CK49" s="681"/>
      <c r="CL49" s="681"/>
      <c r="CM49" s="681"/>
      <c r="CN49" s="681"/>
      <c r="CO49" s="681"/>
      <c r="CP49" s="681"/>
      <c r="CQ49" s="682"/>
      <c r="CR49" s="731">
        <v>13435971</v>
      </c>
      <c r="CS49" s="718"/>
      <c r="CT49" s="718"/>
      <c r="CU49" s="718"/>
      <c r="CV49" s="718"/>
      <c r="CW49" s="718"/>
      <c r="CX49" s="718"/>
      <c r="CY49" s="747"/>
      <c r="CZ49" s="739">
        <v>100</v>
      </c>
      <c r="DA49" s="748"/>
      <c r="DB49" s="748"/>
      <c r="DC49" s="749"/>
      <c r="DD49" s="750">
        <v>7457941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KPs1tRB6YKcl8AD0AfhgvmlJibsC2kuFN78IRmqdDsR7VtZU2W8ju6w1aqRMI5ZbNX7S+WHHY8OdaeOcRtLszw==" saltValue="ewcmFpvDQhenBI58YUAi9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757" t="s">
        <v>372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373</v>
      </c>
      <c r="DK2" s="759"/>
      <c r="DL2" s="759"/>
      <c r="DM2" s="759"/>
      <c r="DN2" s="759"/>
      <c r="DO2" s="760"/>
      <c r="DP2" s="228"/>
      <c r="DQ2" s="758" t="s">
        <v>374</v>
      </c>
      <c r="DR2" s="759"/>
      <c r="DS2" s="759"/>
      <c r="DT2" s="759"/>
      <c r="DU2" s="759"/>
      <c r="DV2" s="759"/>
      <c r="DW2" s="759"/>
      <c r="DX2" s="759"/>
      <c r="DY2" s="759"/>
      <c r="DZ2" s="760"/>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761" t="s">
        <v>375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15">
      <c r="A5" s="763" t="s">
        <v>377</v>
      </c>
      <c r="B5" s="764"/>
      <c r="C5" s="764"/>
      <c r="D5" s="764"/>
      <c r="E5" s="764"/>
      <c r="F5" s="764"/>
      <c r="G5" s="764"/>
      <c r="H5" s="764"/>
      <c r="I5" s="764"/>
      <c r="J5" s="764"/>
      <c r="K5" s="764"/>
      <c r="L5" s="764"/>
      <c r="M5" s="764"/>
      <c r="N5" s="764"/>
      <c r="O5" s="764"/>
      <c r="P5" s="765"/>
      <c r="Q5" s="769" t="s">
        <v>378</v>
      </c>
      <c r="R5" s="770"/>
      <c r="S5" s="770"/>
      <c r="T5" s="770"/>
      <c r="U5" s="771"/>
      <c r="V5" s="769" t="s">
        <v>379</v>
      </c>
      <c r="W5" s="770"/>
      <c r="X5" s="770"/>
      <c r="Y5" s="770"/>
      <c r="Z5" s="771"/>
      <c r="AA5" s="769" t="s">
        <v>380</v>
      </c>
      <c r="AB5" s="770"/>
      <c r="AC5" s="770"/>
      <c r="AD5" s="770"/>
      <c r="AE5" s="770"/>
      <c r="AF5" s="775" t="s">
        <v>381</v>
      </c>
      <c r="AG5" s="770"/>
      <c r="AH5" s="770"/>
      <c r="AI5" s="770"/>
      <c r="AJ5" s="776"/>
      <c r="AK5" s="770" t="s">
        <v>382</v>
      </c>
      <c r="AL5" s="770"/>
      <c r="AM5" s="770"/>
      <c r="AN5" s="770"/>
      <c r="AO5" s="771"/>
      <c r="AP5" s="769" t="s">
        <v>383</v>
      </c>
      <c r="AQ5" s="770"/>
      <c r="AR5" s="770"/>
      <c r="AS5" s="770"/>
      <c r="AT5" s="771"/>
      <c r="AU5" s="769" t="s">
        <v>384</v>
      </c>
      <c r="AV5" s="770"/>
      <c r="AW5" s="770"/>
      <c r="AX5" s="770"/>
      <c r="AY5" s="776"/>
      <c r="AZ5" s="232"/>
      <c r="BA5" s="232"/>
      <c r="BB5" s="232"/>
      <c r="BC5" s="232"/>
      <c r="BD5" s="232"/>
      <c r="BE5" s="233"/>
      <c r="BF5" s="233"/>
      <c r="BG5" s="233"/>
      <c r="BH5" s="233"/>
      <c r="BI5" s="233"/>
      <c r="BJ5" s="233"/>
      <c r="BK5" s="233"/>
      <c r="BL5" s="233"/>
      <c r="BM5" s="233"/>
      <c r="BN5" s="233"/>
      <c r="BO5" s="233"/>
      <c r="BP5" s="233"/>
      <c r="BQ5" s="763" t="s">
        <v>385</v>
      </c>
      <c r="BR5" s="764"/>
      <c r="BS5" s="764"/>
      <c r="BT5" s="764"/>
      <c r="BU5" s="764"/>
      <c r="BV5" s="764"/>
      <c r="BW5" s="764"/>
      <c r="BX5" s="764"/>
      <c r="BY5" s="764"/>
      <c r="BZ5" s="764"/>
      <c r="CA5" s="764"/>
      <c r="CB5" s="764"/>
      <c r="CC5" s="764"/>
      <c r="CD5" s="764"/>
      <c r="CE5" s="764"/>
      <c r="CF5" s="764"/>
      <c r="CG5" s="765"/>
      <c r="CH5" s="769" t="s">
        <v>386</v>
      </c>
      <c r="CI5" s="770"/>
      <c r="CJ5" s="770"/>
      <c r="CK5" s="770"/>
      <c r="CL5" s="771"/>
      <c r="CM5" s="769" t="s">
        <v>387</v>
      </c>
      <c r="CN5" s="770"/>
      <c r="CO5" s="770"/>
      <c r="CP5" s="770"/>
      <c r="CQ5" s="771"/>
      <c r="CR5" s="769" t="s">
        <v>388</v>
      </c>
      <c r="CS5" s="770"/>
      <c r="CT5" s="770"/>
      <c r="CU5" s="770"/>
      <c r="CV5" s="771"/>
      <c r="CW5" s="769" t="s">
        <v>389</v>
      </c>
      <c r="CX5" s="770"/>
      <c r="CY5" s="770"/>
      <c r="CZ5" s="770"/>
      <c r="DA5" s="771"/>
      <c r="DB5" s="769" t="s">
        <v>390</v>
      </c>
      <c r="DC5" s="770"/>
      <c r="DD5" s="770"/>
      <c r="DE5" s="770"/>
      <c r="DF5" s="771"/>
      <c r="DG5" s="799" t="s">
        <v>391</v>
      </c>
      <c r="DH5" s="800"/>
      <c r="DI5" s="800"/>
      <c r="DJ5" s="800"/>
      <c r="DK5" s="801"/>
      <c r="DL5" s="799" t="s">
        <v>392</v>
      </c>
      <c r="DM5" s="800"/>
      <c r="DN5" s="800"/>
      <c r="DO5" s="800"/>
      <c r="DP5" s="801"/>
      <c r="DQ5" s="769" t="s">
        <v>393</v>
      </c>
      <c r="DR5" s="770"/>
      <c r="DS5" s="770"/>
      <c r="DT5" s="770"/>
      <c r="DU5" s="771"/>
      <c r="DV5" s="769" t="s">
        <v>384</v>
      </c>
      <c r="DW5" s="770"/>
      <c r="DX5" s="770"/>
      <c r="DY5" s="770"/>
      <c r="DZ5" s="776"/>
      <c r="EA5" s="234"/>
    </row>
    <row r="6" spans="1:131" s="235"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15">
      <c r="A7" s="236">
        <v>1</v>
      </c>
      <c r="B7" s="785" t="s">
        <v>394</v>
      </c>
      <c r="C7" s="786"/>
      <c r="D7" s="786"/>
      <c r="E7" s="786"/>
      <c r="F7" s="786"/>
      <c r="G7" s="786"/>
      <c r="H7" s="786"/>
      <c r="I7" s="786"/>
      <c r="J7" s="786"/>
      <c r="K7" s="786"/>
      <c r="L7" s="786"/>
      <c r="M7" s="786"/>
      <c r="N7" s="786"/>
      <c r="O7" s="786"/>
      <c r="P7" s="787"/>
      <c r="Q7" s="788">
        <v>14361</v>
      </c>
      <c r="R7" s="789"/>
      <c r="S7" s="789"/>
      <c r="T7" s="789"/>
      <c r="U7" s="789"/>
      <c r="V7" s="789">
        <v>13409</v>
      </c>
      <c r="W7" s="789"/>
      <c r="X7" s="789"/>
      <c r="Y7" s="789"/>
      <c r="Z7" s="789"/>
      <c r="AA7" s="789">
        <v>952</v>
      </c>
      <c r="AB7" s="789"/>
      <c r="AC7" s="789"/>
      <c r="AD7" s="789"/>
      <c r="AE7" s="790"/>
      <c r="AF7" s="791">
        <v>710</v>
      </c>
      <c r="AG7" s="792"/>
      <c r="AH7" s="792"/>
      <c r="AI7" s="792"/>
      <c r="AJ7" s="793"/>
      <c r="AK7" s="794">
        <v>12</v>
      </c>
      <c r="AL7" s="795"/>
      <c r="AM7" s="795"/>
      <c r="AN7" s="795"/>
      <c r="AO7" s="795"/>
      <c r="AP7" s="795">
        <v>11043</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600</v>
      </c>
      <c r="BT7" s="783"/>
      <c r="BU7" s="783"/>
      <c r="BV7" s="783"/>
      <c r="BW7" s="783"/>
      <c r="BX7" s="783"/>
      <c r="BY7" s="783"/>
      <c r="BZ7" s="783"/>
      <c r="CA7" s="783"/>
      <c r="CB7" s="783"/>
      <c r="CC7" s="783"/>
      <c r="CD7" s="783"/>
      <c r="CE7" s="783"/>
      <c r="CF7" s="783"/>
      <c r="CG7" s="798"/>
      <c r="CH7" s="779">
        <v>3</v>
      </c>
      <c r="CI7" s="780"/>
      <c r="CJ7" s="780"/>
      <c r="CK7" s="780"/>
      <c r="CL7" s="781"/>
      <c r="CM7" s="779">
        <v>32</v>
      </c>
      <c r="CN7" s="780"/>
      <c r="CO7" s="780"/>
      <c r="CP7" s="780"/>
      <c r="CQ7" s="781"/>
      <c r="CR7" s="779">
        <v>9</v>
      </c>
      <c r="CS7" s="780"/>
      <c r="CT7" s="780"/>
      <c r="CU7" s="780"/>
      <c r="CV7" s="781"/>
      <c r="CW7" s="779">
        <v>5</v>
      </c>
      <c r="CX7" s="780"/>
      <c r="CY7" s="780"/>
      <c r="CZ7" s="780"/>
      <c r="DA7" s="781"/>
      <c r="DB7" s="779" t="s">
        <v>609</v>
      </c>
      <c r="DC7" s="780"/>
      <c r="DD7" s="780"/>
      <c r="DE7" s="780"/>
      <c r="DF7" s="781"/>
      <c r="DG7" s="779" t="s">
        <v>609</v>
      </c>
      <c r="DH7" s="780"/>
      <c r="DI7" s="780"/>
      <c r="DJ7" s="780"/>
      <c r="DK7" s="781"/>
      <c r="DL7" s="779" t="s">
        <v>609</v>
      </c>
      <c r="DM7" s="780"/>
      <c r="DN7" s="780"/>
      <c r="DO7" s="780"/>
      <c r="DP7" s="781"/>
      <c r="DQ7" s="779" t="s">
        <v>609</v>
      </c>
      <c r="DR7" s="780"/>
      <c r="DS7" s="780"/>
      <c r="DT7" s="780"/>
      <c r="DU7" s="781"/>
      <c r="DV7" s="782"/>
      <c r="DW7" s="783"/>
      <c r="DX7" s="783"/>
      <c r="DY7" s="783"/>
      <c r="DZ7" s="784"/>
      <c r="EA7" s="234"/>
    </row>
    <row r="8" spans="1:131" s="235" customFormat="1" ht="26.25" customHeight="1" x14ac:dyDescent="0.15">
      <c r="A8" s="238">
        <v>2</v>
      </c>
      <c r="B8" s="816" t="s">
        <v>395</v>
      </c>
      <c r="C8" s="817"/>
      <c r="D8" s="817"/>
      <c r="E8" s="817"/>
      <c r="F8" s="817"/>
      <c r="G8" s="817"/>
      <c r="H8" s="817"/>
      <c r="I8" s="817"/>
      <c r="J8" s="817"/>
      <c r="K8" s="817"/>
      <c r="L8" s="817"/>
      <c r="M8" s="817"/>
      <c r="N8" s="817"/>
      <c r="O8" s="817"/>
      <c r="P8" s="818"/>
      <c r="Q8" s="819">
        <v>9</v>
      </c>
      <c r="R8" s="820"/>
      <c r="S8" s="820"/>
      <c r="T8" s="820"/>
      <c r="U8" s="820"/>
      <c r="V8" s="820">
        <v>6</v>
      </c>
      <c r="W8" s="820"/>
      <c r="X8" s="820"/>
      <c r="Y8" s="820"/>
      <c r="Z8" s="820"/>
      <c r="AA8" s="820">
        <v>3</v>
      </c>
      <c r="AB8" s="820"/>
      <c r="AC8" s="820"/>
      <c r="AD8" s="820"/>
      <c r="AE8" s="821"/>
      <c r="AF8" s="822">
        <v>3</v>
      </c>
      <c r="AG8" s="823"/>
      <c r="AH8" s="823"/>
      <c r="AI8" s="823"/>
      <c r="AJ8" s="824"/>
      <c r="AK8" s="805">
        <v>1</v>
      </c>
      <c r="AL8" s="806"/>
      <c r="AM8" s="806"/>
      <c r="AN8" s="806"/>
      <c r="AO8" s="806"/>
      <c r="AP8" s="806" t="s">
        <v>602</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601</v>
      </c>
      <c r="BT8" s="810"/>
      <c r="BU8" s="810"/>
      <c r="BV8" s="810"/>
      <c r="BW8" s="810"/>
      <c r="BX8" s="810"/>
      <c r="BY8" s="810"/>
      <c r="BZ8" s="810"/>
      <c r="CA8" s="810"/>
      <c r="CB8" s="810"/>
      <c r="CC8" s="810"/>
      <c r="CD8" s="810"/>
      <c r="CE8" s="810"/>
      <c r="CF8" s="810"/>
      <c r="CG8" s="811"/>
      <c r="CH8" s="812">
        <v>-467</v>
      </c>
      <c r="CI8" s="813"/>
      <c r="CJ8" s="813"/>
      <c r="CK8" s="813"/>
      <c r="CL8" s="814"/>
      <c r="CM8" s="812">
        <v>85</v>
      </c>
      <c r="CN8" s="813"/>
      <c r="CO8" s="813"/>
      <c r="CP8" s="813"/>
      <c r="CQ8" s="814"/>
      <c r="CR8" s="812">
        <v>15</v>
      </c>
      <c r="CS8" s="813"/>
      <c r="CT8" s="813"/>
      <c r="CU8" s="813"/>
      <c r="CV8" s="814"/>
      <c r="CW8" s="812">
        <v>19</v>
      </c>
      <c r="CX8" s="813"/>
      <c r="CY8" s="813"/>
      <c r="CZ8" s="813"/>
      <c r="DA8" s="814"/>
      <c r="DB8" s="812" t="s">
        <v>609</v>
      </c>
      <c r="DC8" s="813"/>
      <c r="DD8" s="813"/>
      <c r="DE8" s="813"/>
      <c r="DF8" s="814"/>
      <c r="DG8" s="812" t="s">
        <v>609</v>
      </c>
      <c r="DH8" s="813"/>
      <c r="DI8" s="813"/>
      <c r="DJ8" s="813"/>
      <c r="DK8" s="814"/>
      <c r="DL8" s="812" t="s">
        <v>609</v>
      </c>
      <c r="DM8" s="813"/>
      <c r="DN8" s="813"/>
      <c r="DO8" s="813"/>
      <c r="DP8" s="814"/>
      <c r="DQ8" s="812" t="s">
        <v>609</v>
      </c>
      <c r="DR8" s="813"/>
      <c r="DS8" s="813"/>
      <c r="DT8" s="813"/>
      <c r="DU8" s="814"/>
      <c r="DV8" s="809"/>
      <c r="DW8" s="810"/>
      <c r="DX8" s="810"/>
      <c r="DY8" s="810"/>
      <c r="DZ8" s="815"/>
      <c r="EA8" s="234"/>
    </row>
    <row r="9" spans="1:131" s="235" customFormat="1" ht="26.25" customHeight="1" x14ac:dyDescent="0.15">
      <c r="A9" s="238">
        <v>3</v>
      </c>
      <c r="B9" s="816" t="s">
        <v>396</v>
      </c>
      <c r="C9" s="817"/>
      <c r="D9" s="817"/>
      <c r="E9" s="817"/>
      <c r="F9" s="817"/>
      <c r="G9" s="817"/>
      <c r="H9" s="817"/>
      <c r="I9" s="817"/>
      <c r="J9" s="817"/>
      <c r="K9" s="817"/>
      <c r="L9" s="817"/>
      <c r="M9" s="817"/>
      <c r="N9" s="817"/>
      <c r="O9" s="817"/>
      <c r="P9" s="818"/>
      <c r="Q9" s="819">
        <v>45</v>
      </c>
      <c r="R9" s="820"/>
      <c r="S9" s="820"/>
      <c r="T9" s="820"/>
      <c r="U9" s="820"/>
      <c r="V9" s="820">
        <v>32</v>
      </c>
      <c r="W9" s="820"/>
      <c r="X9" s="820"/>
      <c r="Y9" s="820"/>
      <c r="Z9" s="820"/>
      <c r="AA9" s="820">
        <v>13</v>
      </c>
      <c r="AB9" s="820"/>
      <c r="AC9" s="820"/>
      <c r="AD9" s="820"/>
      <c r="AE9" s="821"/>
      <c r="AF9" s="822">
        <v>13</v>
      </c>
      <c r="AG9" s="823"/>
      <c r="AH9" s="823"/>
      <c r="AI9" s="823"/>
      <c r="AJ9" s="824"/>
      <c r="AK9" s="805">
        <v>6</v>
      </c>
      <c r="AL9" s="806"/>
      <c r="AM9" s="806"/>
      <c r="AN9" s="806"/>
      <c r="AO9" s="806"/>
      <c r="AP9" s="806" t="s">
        <v>602</v>
      </c>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15">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15">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15">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15">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15">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15">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15">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15">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15">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15">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15">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15">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397</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
      <c r="A23" s="240" t="s">
        <v>398</v>
      </c>
      <c r="B23" s="825" t="s">
        <v>399</v>
      </c>
      <c r="C23" s="826"/>
      <c r="D23" s="826"/>
      <c r="E23" s="826"/>
      <c r="F23" s="826"/>
      <c r="G23" s="826"/>
      <c r="H23" s="826"/>
      <c r="I23" s="826"/>
      <c r="J23" s="826"/>
      <c r="K23" s="826"/>
      <c r="L23" s="826"/>
      <c r="M23" s="826"/>
      <c r="N23" s="826"/>
      <c r="O23" s="826"/>
      <c r="P23" s="827"/>
      <c r="Q23" s="828">
        <v>14415</v>
      </c>
      <c r="R23" s="829"/>
      <c r="S23" s="829"/>
      <c r="T23" s="829"/>
      <c r="U23" s="829"/>
      <c r="V23" s="829">
        <v>13447</v>
      </c>
      <c r="W23" s="829"/>
      <c r="X23" s="829"/>
      <c r="Y23" s="829"/>
      <c r="Z23" s="829"/>
      <c r="AA23" s="829">
        <v>968</v>
      </c>
      <c r="AB23" s="829"/>
      <c r="AC23" s="829"/>
      <c r="AD23" s="829"/>
      <c r="AE23" s="830"/>
      <c r="AF23" s="831">
        <v>726</v>
      </c>
      <c r="AG23" s="829"/>
      <c r="AH23" s="829"/>
      <c r="AI23" s="829"/>
      <c r="AJ23" s="832"/>
      <c r="AK23" s="833"/>
      <c r="AL23" s="834"/>
      <c r="AM23" s="834"/>
      <c r="AN23" s="834"/>
      <c r="AO23" s="834"/>
      <c r="AP23" s="829">
        <v>11043</v>
      </c>
      <c r="AQ23" s="829"/>
      <c r="AR23" s="829"/>
      <c r="AS23" s="829"/>
      <c r="AT23" s="829"/>
      <c r="AU23" s="845"/>
      <c r="AV23" s="845"/>
      <c r="AW23" s="845"/>
      <c r="AX23" s="845"/>
      <c r="AY23" s="846"/>
      <c r="AZ23" s="847" t="s">
        <v>400</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15">
      <c r="A24" s="844" t="s">
        <v>401</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
      <c r="A25" s="761" t="s">
        <v>402</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15">
      <c r="A26" s="763" t="s">
        <v>377</v>
      </c>
      <c r="B26" s="764"/>
      <c r="C26" s="764"/>
      <c r="D26" s="764"/>
      <c r="E26" s="764"/>
      <c r="F26" s="764"/>
      <c r="G26" s="764"/>
      <c r="H26" s="764"/>
      <c r="I26" s="764"/>
      <c r="J26" s="764"/>
      <c r="K26" s="764"/>
      <c r="L26" s="764"/>
      <c r="M26" s="764"/>
      <c r="N26" s="764"/>
      <c r="O26" s="764"/>
      <c r="P26" s="765"/>
      <c r="Q26" s="769" t="s">
        <v>403</v>
      </c>
      <c r="R26" s="770"/>
      <c r="S26" s="770"/>
      <c r="T26" s="770"/>
      <c r="U26" s="771"/>
      <c r="V26" s="769" t="s">
        <v>404</v>
      </c>
      <c r="W26" s="770"/>
      <c r="X26" s="770"/>
      <c r="Y26" s="770"/>
      <c r="Z26" s="771"/>
      <c r="AA26" s="769" t="s">
        <v>405</v>
      </c>
      <c r="AB26" s="770"/>
      <c r="AC26" s="770"/>
      <c r="AD26" s="770"/>
      <c r="AE26" s="770"/>
      <c r="AF26" s="850" t="s">
        <v>406</v>
      </c>
      <c r="AG26" s="851"/>
      <c r="AH26" s="851"/>
      <c r="AI26" s="851"/>
      <c r="AJ26" s="852"/>
      <c r="AK26" s="770" t="s">
        <v>407</v>
      </c>
      <c r="AL26" s="770"/>
      <c r="AM26" s="770"/>
      <c r="AN26" s="770"/>
      <c r="AO26" s="771"/>
      <c r="AP26" s="769" t="s">
        <v>408</v>
      </c>
      <c r="AQ26" s="770"/>
      <c r="AR26" s="770"/>
      <c r="AS26" s="770"/>
      <c r="AT26" s="771"/>
      <c r="AU26" s="769" t="s">
        <v>409</v>
      </c>
      <c r="AV26" s="770"/>
      <c r="AW26" s="770"/>
      <c r="AX26" s="770"/>
      <c r="AY26" s="771"/>
      <c r="AZ26" s="769" t="s">
        <v>410</v>
      </c>
      <c r="BA26" s="770"/>
      <c r="BB26" s="770"/>
      <c r="BC26" s="770"/>
      <c r="BD26" s="771"/>
      <c r="BE26" s="769" t="s">
        <v>384</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15">
      <c r="A28" s="242">
        <v>1</v>
      </c>
      <c r="B28" s="785" t="s">
        <v>411</v>
      </c>
      <c r="C28" s="786"/>
      <c r="D28" s="786"/>
      <c r="E28" s="786"/>
      <c r="F28" s="786"/>
      <c r="G28" s="786"/>
      <c r="H28" s="786"/>
      <c r="I28" s="786"/>
      <c r="J28" s="786"/>
      <c r="K28" s="786"/>
      <c r="L28" s="786"/>
      <c r="M28" s="786"/>
      <c r="N28" s="786"/>
      <c r="O28" s="786"/>
      <c r="P28" s="787"/>
      <c r="Q28" s="858">
        <v>2113</v>
      </c>
      <c r="R28" s="859"/>
      <c r="S28" s="859"/>
      <c r="T28" s="859"/>
      <c r="U28" s="859"/>
      <c r="V28" s="859">
        <v>2090</v>
      </c>
      <c r="W28" s="859"/>
      <c r="X28" s="859"/>
      <c r="Y28" s="859"/>
      <c r="Z28" s="859"/>
      <c r="AA28" s="859">
        <v>23</v>
      </c>
      <c r="AB28" s="859"/>
      <c r="AC28" s="859"/>
      <c r="AD28" s="859"/>
      <c r="AE28" s="860"/>
      <c r="AF28" s="861">
        <v>23</v>
      </c>
      <c r="AG28" s="859"/>
      <c r="AH28" s="859"/>
      <c r="AI28" s="859"/>
      <c r="AJ28" s="862"/>
      <c r="AK28" s="863">
        <v>114</v>
      </c>
      <c r="AL28" s="864"/>
      <c r="AM28" s="864"/>
      <c r="AN28" s="864"/>
      <c r="AO28" s="864"/>
      <c r="AP28" s="864" t="s">
        <v>602</v>
      </c>
      <c r="AQ28" s="864"/>
      <c r="AR28" s="864"/>
      <c r="AS28" s="864"/>
      <c r="AT28" s="864"/>
      <c r="AU28" s="864" t="s">
        <v>602</v>
      </c>
      <c r="AV28" s="864"/>
      <c r="AW28" s="864"/>
      <c r="AX28" s="864"/>
      <c r="AY28" s="864"/>
      <c r="AZ28" s="865" t="s">
        <v>603</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15">
      <c r="A29" s="242">
        <v>2</v>
      </c>
      <c r="B29" s="816" t="s">
        <v>412</v>
      </c>
      <c r="C29" s="817"/>
      <c r="D29" s="817"/>
      <c r="E29" s="817"/>
      <c r="F29" s="817"/>
      <c r="G29" s="817"/>
      <c r="H29" s="817"/>
      <c r="I29" s="817"/>
      <c r="J29" s="817"/>
      <c r="K29" s="817"/>
      <c r="L29" s="817"/>
      <c r="M29" s="817"/>
      <c r="N29" s="817"/>
      <c r="O29" s="817"/>
      <c r="P29" s="818"/>
      <c r="Q29" s="819">
        <v>2044</v>
      </c>
      <c r="R29" s="820"/>
      <c r="S29" s="820"/>
      <c r="T29" s="820"/>
      <c r="U29" s="820"/>
      <c r="V29" s="820">
        <v>1878</v>
      </c>
      <c r="W29" s="820"/>
      <c r="X29" s="820"/>
      <c r="Y29" s="820"/>
      <c r="Z29" s="820"/>
      <c r="AA29" s="820">
        <v>166</v>
      </c>
      <c r="AB29" s="820"/>
      <c r="AC29" s="820"/>
      <c r="AD29" s="820"/>
      <c r="AE29" s="821"/>
      <c r="AF29" s="822">
        <v>166</v>
      </c>
      <c r="AG29" s="823"/>
      <c r="AH29" s="823"/>
      <c r="AI29" s="823"/>
      <c r="AJ29" s="824"/>
      <c r="AK29" s="870">
        <v>294</v>
      </c>
      <c r="AL29" s="866"/>
      <c r="AM29" s="866"/>
      <c r="AN29" s="866"/>
      <c r="AO29" s="866"/>
      <c r="AP29" s="866" t="s">
        <v>602</v>
      </c>
      <c r="AQ29" s="866"/>
      <c r="AR29" s="866"/>
      <c r="AS29" s="866"/>
      <c r="AT29" s="866"/>
      <c r="AU29" s="866" t="s">
        <v>602</v>
      </c>
      <c r="AV29" s="866"/>
      <c r="AW29" s="866"/>
      <c r="AX29" s="866"/>
      <c r="AY29" s="866"/>
      <c r="AZ29" s="867" t="s">
        <v>602</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15">
      <c r="A30" s="242">
        <v>3</v>
      </c>
      <c r="B30" s="816" t="s">
        <v>413</v>
      </c>
      <c r="C30" s="817"/>
      <c r="D30" s="817"/>
      <c r="E30" s="817"/>
      <c r="F30" s="817"/>
      <c r="G30" s="817"/>
      <c r="H30" s="817"/>
      <c r="I30" s="817"/>
      <c r="J30" s="817"/>
      <c r="K30" s="817"/>
      <c r="L30" s="817"/>
      <c r="M30" s="817"/>
      <c r="N30" s="817"/>
      <c r="O30" s="817"/>
      <c r="P30" s="818"/>
      <c r="Q30" s="819">
        <v>241</v>
      </c>
      <c r="R30" s="820"/>
      <c r="S30" s="820"/>
      <c r="T30" s="820"/>
      <c r="U30" s="820"/>
      <c r="V30" s="820">
        <v>211</v>
      </c>
      <c r="W30" s="820"/>
      <c r="X30" s="820"/>
      <c r="Y30" s="820"/>
      <c r="Z30" s="820"/>
      <c r="AA30" s="820">
        <v>30</v>
      </c>
      <c r="AB30" s="820"/>
      <c r="AC30" s="820"/>
      <c r="AD30" s="820"/>
      <c r="AE30" s="821"/>
      <c r="AF30" s="822">
        <v>30</v>
      </c>
      <c r="AG30" s="823"/>
      <c r="AH30" s="823"/>
      <c r="AI30" s="823"/>
      <c r="AJ30" s="824"/>
      <c r="AK30" s="870">
        <v>78</v>
      </c>
      <c r="AL30" s="866"/>
      <c r="AM30" s="866"/>
      <c r="AN30" s="866"/>
      <c r="AO30" s="866"/>
      <c r="AP30" s="866" t="s">
        <v>602</v>
      </c>
      <c r="AQ30" s="866"/>
      <c r="AR30" s="866"/>
      <c r="AS30" s="866"/>
      <c r="AT30" s="866"/>
      <c r="AU30" s="866" t="s">
        <v>602</v>
      </c>
      <c r="AV30" s="866"/>
      <c r="AW30" s="866"/>
      <c r="AX30" s="866"/>
      <c r="AY30" s="866"/>
      <c r="AZ30" s="867" t="s">
        <v>602</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15">
      <c r="A31" s="242">
        <v>4</v>
      </c>
      <c r="B31" s="816" t="s">
        <v>414</v>
      </c>
      <c r="C31" s="817"/>
      <c r="D31" s="817"/>
      <c r="E31" s="817"/>
      <c r="F31" s="817"/>
      <c r="G31" s="817"/>
      <c r="H31" s="817"/>
      <c r="I31" s="817"/>
      <c r="J31" s="817"/>
      <c r="K31" s="817"/>
      <c r="L31" s="817"/>
      <c r="M31" s="817"/>
      <c r="N31" s="817"/>
      <c r="O31" s="817"/>
      <c r="P31" s="818"/>
      <c r="Q31" s="819">
        <v>382</v>
      </c>
      <c r="R31" s="820"/>
      <c r="S31" s="820"/>
      <c r="T31" s="820"/>
      <c r="U31" s="820"/>
      <c r="V31" s="820">
        <v>383</v>
      </c>
      <c r="W31" s="820"/>
      <c r="X31" s="820"/>
      <c r="Y31" s="820"/>
      <c r="Z31" s="820"/>
      <c r="AA31" s="820">
        <v>-1</v>
      </c>
      <c r="AB31" s="820"/>
      <c r="AC31" s="820"/>
      <c r="AD31" s="820"/>
      <c r="AE31" s="821"/>
      <c r="AF31" s="822">
        <v>616</v>
      </c>
      <c r="AG31" s="823"/>
      <c r="AH31" s="823"/>
      <c r="AI31" s="823"/>
      <c r="AJ31" s="824"/>
      <c r="AK31" s="870">
        <v>90</v>
      </c>
      <c r="AL31" s="866"/>
      <c r="AM31" s="866"/>
      <c r="AN31" s="866"/>
      <c r="AO31" s="866"/>
      <c r="AP31" s="866">
        <v>1896</v>
      </c>
      <c r="AQ31" s="866"/>
      <c r="AR31" s="866"/>
      <c r="AS31" s="866"/>
      <c r="AT31" s="866"/>
      <c r="AU31" s="866">
        <v>901</v>
      </c>
      <c r="AV31" s="866"/>
      <c r="AW31" s="866"/>
      <c r="AX31" s="866"/>
      <c r="AY31" s="866"/>
      <c r="AZ31" s="867" t="s">
        <v>602</v>
      </c>
      <c r="BA31" s="867"/>
      <c r="BB31" s="867"/>
      <c r="BC31" s="867"/>
      <c r="BD31" s="867"/>
      <c r="BE31" s="868" t="s">
        <v>415</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15">
      <c r="A32" s="242">
        <v>5</v>
      </c>
      <c r="B32" s="816" t="s">
        <v>416</v>
      </c>
      <c r="C32" s="817"/>
      <c r="D32" s="817"/>
      <c r="E32" s="817"/>
      <c r="F32" s="817"/>
      <c r="G32" s="817"/>
      <c r="H32" s="817"/>
      <c r="I32" s="817"/>
      <c r="J32" s="817"/>
      <c r="K32" s="817"/>
      <c r="L32" s="817"/>
      <c r="M32" s="817"/>
      <c r="N32" s="817"/>
      <c r="O32" s="817"/>
      <c r="P32" s="818"/>
      <c r="Q32" s="819">
        <v>608</v>
      </c>
      <c r="R32" s="820"/>
      <c r="S32" s="820"/>
      <c r="T32" s="820"/>
      <c r="U32" s="820"/>
      <c r="V32" s="820">
        <v>578</v>
      </c>
      <c r="W32" s="820"/>
      <c r="X32" s="820"/>
      <c r="Y32" s="820"/>
      <c r="Z32" s="820"/>
      <c r="AA32" s="820">
        <v>30</v>
      </c>
      <c r="AB32" s="820"/>
      <c r="AC32" s="820"/>
      <c r="AD32" s="820"/>
      <c r="AE32" s="821"/>
      <c r="AF32" s="822">
        <v>41</v>
      </c>
      <c r="AG32" s="823"/>
      <c r="AH32" s="823"/>
      <c r="AI32" s="823"/>
      <c r="AJ32" s="824"/>
      <c r="AK32" s="870">
        <v>300</v>
      </c>
      <c r="AL32" s="866"/>
      <c r="AM32" s="866"/>
      <c r="AN32" s="866"/>
      <c r="AO32" s="866"/>
      <c r="AP32" s="866">
        <v>3994</v>
      </c>
      <c r="AQ32" s="866"/>
      <c r="AR32" s="866"/>
      <c r="AS32" s="866"/>
      <c r="AT32" s="866"/>
      <c r="AU32" s="866">
        <v>2935</v>
      </c>
      <c r="AV32" s="866"/>
      <c r="AW32" s="866"/>
      <c r="AX32" s="866"/>
      <c r="AY32" s="866"/>
      <c r="AZ32" s="867" t="s">
        <v>602</v>
      </c>
      <c r="BA32" s="867"/>
      <c r="BB32" s="867"/>
      <c r="BC32" s="867"/>
      <c r="BD32" s="867"/>
      <c r="BE32" s="868" t="s">
        <v>417</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15">
      <c r="A33" s="242">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15">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15">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15">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15">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15">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15">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15">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15">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15">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15">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15">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15">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15">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15">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15">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15">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15">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15">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15">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15">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15">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15">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15">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15">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15">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15">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15">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15">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418</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
      <c r="A63" s="240" t="s">
        <v>398</v>
      </c>
      <c r="B63" s="825" t="s">
        <v>419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876</v>
      </c>
      <c r="AG63" s="880"/>
      <c r="AH63" s="880"/>
      <c r="AI63" s="880"/>
      <c r="AJ63" s="881"/>
      <c r="AK63" s="882"/>
      <c r="AL63" s="877"/>
      <c r="AM63" s="877"/>
      <c r="AN63" s="877"/>
      <c r="AO63" s="877"/>
      <c r="AP63" s="880">
        <v>5890</v>
      </c>
      <c r="AQ63" s="880"/>
      <c r="AR63" s="880"/>
      <c r="AS63" s="880"/>
      <c r="AT63" s="880"/>
      <c r="AU63" s="880">
        <v>3836</v>
      </c>
      <c r="AV63" s="880"/>
      <c r="AW63" s="880"/>
      <c r="AX63" s="880"/>
      <c r="AY63" s="880"/>
      <c r="AZ63" s="884"/>
      <c r="BA63" s="884"/>
      <c r="BB63" s="884"/>
      <c r="BC63" s="884"/>
      <c r="BD63" s="884"/>
      <c r="BE63" s="885"/>
      <c r="BF63" s="885"/>
      <c r="BG63" s="885"/>
      <c r="BH63" s="885"/>
      <c r="BI63" s="886"/>
      <c r="BJ63" s="887" t="s">
        <v>420</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
      <c r="A65" s="232" t="s">
        <v>421</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15">
      <c r="A66" s="763" t="s">
        <v>422</v>
      </c>
      <c r="B66" s="764"/>
      <c r="C66" s="764"/>
      <c r="D66" s="764"/>
      <c r="E66" s="764"/>
      <c r="F66" s="764"/>
      <c r="G66" s="764"/>
      <c r="H66" s="764"/>
      <c r="I66" s="764"/>
      <c r="J66" s="764"/>
      <c r="K66" s="764"/>
      <c r="L66" s="764"/>
      <c r="M66" s="764"/>
      <c r="N66" s="764"/>
      <c r="O66" s="764"/>
      <c r="P66" s="765"/>
      <c r="Q66" s="769" t="s">
        <v>423</v>
      </c>
      <c r="R66" s="770"/>
      <c r="S66" s="770"/>
      <c r="T66" s="770"/>
      <c r="U66" s="771"/>
      <c r="V66" s="769" t="s">
        <v>424</v>
      </c>
      <c r="W66" s="770"/>
      <c r="X66" s="770"/>
      <c r="Y66" s="770"/>
      <c r="Z66" s="771"/>
      <c r="AA66" s="769" t="s">
        <v>425</v>
      </c>
      <c r="AB66" s="770"/>
      <c r="AC66" s="770"/>
      <c r="AD66" s="770"/>
      <c r="AE66" s="771"/>
      <c r="AF66" s="890" t="s">
        <v>406</v>
      </c>
      <c r="AG66" s="851"/>
      <c r="AH66" s="851"/>
      <c r="AI66" s="851"/>
      <c r="AJ66" s="891"/>
      <c r="AK66" s="769" t="s">
        <v>426</v>
      </c>
      <c r="AL66" s="764"/>
      <c r="AM66" s="764"/>
      <c r="AN66" s="764"/>
      <c r="AO66" s="765"/>
      <c r="AP66" s="769" t="s">
        <v>427</v>
      </c>
      <c r="AQ66" s="770"/>
      <c r="AR66" s="770"/>
      <c r="AS66" s="770"/>
      <c r="AT66" s="771"/>
      <c r="AU66" s="769" t="s">
        <v>428</v>
      </c>
      <c r="AV66" s="770"/>
      <c r="AW66" s="770"/>
      <c r="AX66" s="770"/>
      <c r="AY66" s="771"/>
      <c r="AZ66" s="769" t="s">
        <v>384</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15">
      <c r="A68" s="236">
        <v>1</v>
      </c>
      <c r="B68" s="905" t="s">
        <v>595</v>
      </c>
      <c r="C68" s="906"/>
      <c r="D68" s="906"/>
      <c r="E68" s="906"/>
      <c r="F68" s="906"/>
      <c r="G68" s="906"/>
      <c r="H68" s="906"/>
      <c r="I68" s="906"/>
      <c r="J68" s="906"/>
      <c r="K68" s="906"/>
      <c r="L68" s="906"/>
      <c r="M68" s="906"/>
      <c r="N68" s="906"/>
      <c r="O68" s="906"/>
      <c r="P68" s="907"/>
      <c r="Q68" s="908">
        <v>4991</v>
      </c>
      <c r="R68" s="902"/>
      <c r="S68" s="902"/>
      <c r="T68" s="902"/>
      <c r="U68" s="902"/>
      <c r="V68" s="902">
        <v>4551</v>
      </c>
      <c r="W68" s="902"/>
      <c r="X68" s="902"/>
      <c r="Y68" s="902"/>
      <c r="Z68" s="902"/>
      <c r="AA68" s="902">
        <v>440</v>
      </c>
      <c r="AB68" s="902"/>
      <c r="AC68" s="902"/>
      <c r="AD68" s="902"/>
      <c r="AE68" s="902"/>
      <c r="AF68" s="902">
        <v>3503</v>
      </c>
      <c r="AG68" s="902"/>
      <c r="AH68" s="902"/>
      <c r="AI68" s="902"/>
      <c r="AJ68" s="902"/>
      <c r="AK68" s="902" t="s">
        <v>609</v>
      </c>
      <c r="AL68" s="902"/>
      <c r="AM68" s="902"/>
      <c r="AN68" s="902"/>
      <c r="AO68" s="902"/>
      <c r="AP68" s="902">
        <v>1255</v>
      </c>
      <c r="AQ68" s="902"/>
      <c r="AR68" s="902"/>
      <c r="AS68" s="902"/>
      <c r="AT68" s="902"/>
      <c r="AU68" s="902">
        <v>102</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15">
      <c r="A69" s="238">
        <v>2</v>
      </c>
      <c r="B69" s="909" t="s">
        <v>596</v>
      </c>
      <c r="C69" s="910"/>
      <c r="D69" s="910"/>
      <c r="E69" s="910"/>
      <c r="F69" s="910"/>
      <c r="G69" s="910"/>
      <c r="H69" s="910"/>
      <c r="I69" s="910"/>
      <c r="J69" s="910"/>
      <c r="K69" s="910"/>
      <c r="L69" s="910"/>
      <c r="M69" s="910"/>
      <c r="N69" s="910"/>
      <c r="O69" s="910"/>
      <c r="P69" s="911"/>
      <c r="Q69" s="912">
        <v>643</v>
      </c>
      <c r="R69" s="866"/>
      <c r="S69" s="866"/>
      <c r="T69" s="866"/>
      <c r="U69" s="866"/>
      <c r="V69" s="866">
        <v>628</v>
      </c>
      <c r="W69" s="866"/>
      <c r="X69" s="866"/>
      <c r="Y69" s="866"/>
      <c r="Z69" s="866"/>
      <c r="AA69" s="866">
        <v>15</v>
      </c>
      <c r="AB69" s="866"/>
      <c r="AC69" s="866"/>
      <c r="AD69" s="866"/>
      <c r="AE69" s="866"/>
      <c r="AF69" s="866">
        <v>15</v>
      </c>
      <c r="AG69" s="866"/>
      <c r="AH69" s="866"/>
      <c r="AI69" s="866"/>
      <c r="AJ69" s="866"/>
      <c r="AK69" s="866" t="s">
        <v>609</v>
      </c>
      <c r="AL69" s="866"/>
      <c r="AM69" s="866"/>
      <c r="AN69" s="866"/>
      <c r="AO69" s="866"/>
      <c r="AP69" s="866">
        <v>1256</v>
      </c>
      <c r="AQ69" s="866"/>
      <c r="AR69" s="866"/>
      <c r="AS69" s="866"/>
      <c r="AT69" s="866"/>
      <c r="AU69" s="866">
        <v>590</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15">
      <c r="A70" s="238">
        <v>3</v>
      </c>
      <c r="B70" s="909" t="s">
        <v>597</v>
      </c>
      <c r="C70" s="910"/>
      <c r="D70" s="910"/>
      <c r="E70" s="910"/>
      <c r="F70" s="910"/>
      <c r="G70" s="910"/>
      <c r="H70" s="910"/>
      <c r="I70" s="910"/>
      <c r="J70" s="910"/>
      <c r="K70" s="910"/>
      <c r="L70" s="910"/>
      <c r="M70" s="910"/>
      <c r="N70" s="910"/>
      <c r="O70" s="910"/>
      <c r="P70" s="911"/>
      <c r="Q70" s="912">
        <v>1899</v>
      </c>
      <c r="R70" s="866"/>
      <c r="S70" s="866"/>
      <c r="T70" s="866"/>
      <c r="U70" s="866"/>
      <c r="V70" s="866">
        <v>1536</v>
      </c>
      <c r="W70" s="866"/>
      <c r="X70" s="866"/>
      <c r="Y70" s="866"/>
      <c r="Z70" s="866"/>
      <c r="AA70" s="866">
        <v>363</v>
      </c>
      <c r="AB70" s="866"/>
      <c r="AC70" s="866"/>
      <c r="AD70" s="866"/>
      <c r="AE70" s="866"/>
      <c r="AF70" s="866">
        <v>360</v>
      </c>
      <c r="AG70" s="866"/>
      <c r="AH70" s="866"/>
      <c r="AI70" s="866"/>
      <c r="AJ70" s="866"/>
      <c r="AK70" s="866" t="s">
        <v>609</v>
      </c>
      <c r="AL70" s="866"/>
      <c r="AM70" s="866"/>
      <c r="AN70" s="866"/>
      <c r="AO70" s="866"/>
      <c r="AP70" s="866">
        <v>430</v>
      </c>
      <c r="AQ70" s="866"/>
      <c r="AR70" s="866"/>
      <c r="AS70" s="866"/>
      <c r="AT70" s="866"/>
      <c r="AU70" s="866">
        <v>28</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15">
      <c r="A71" s="238">
        <v>4</v>
      </c>
      <c r="B71" s="909" t="s">
        <v>598</v>
      </c>
      <c r="C71" s="910"/>
      <c r="D71" s="910"/>
      <c r="E71" s="910"/>
      <c r="F71" s="910"/>
      <c r="G71" s="910"/>
      <c r="H71" s="910"/>
      <c r="I71" s="910"/>
      <c r="J71" s="910"/>
      <c r="K71" s="910"/>
      <c r="L71" s="910"/>
      <c r="M71" s="910"/>
      <c r="N71" s="910"/>
      <c r="O71" s="910"/>
      <c r="P71" s="911"/>
      <c r="Q71" s="912">
        <v>254</v>
      </c>
      <c r="R71" s="866"/>
      <c r="S71" s="866"/>
      <c r="T71" s="866"/>
      <c r="U71" s="866"/>
      <c r="V71" s="866">
        <v>245</v>
      </c>
      <c r="W71" s="866"/>
      <c r="X71" s="866"/>
      <c r="Y71" s="866"/>
      <c r="Z71" s="866"/>
      <c r="AA71" s="866">
        <v>9</v>
      </c>
      <c r="AB71" s="866"/>
      <c r="AC71" s="866"/>
      <c r="AD71" s="866"/>
      <c r="AE71" s="866"/>
      <c r="AF71" s="866">
        <v>9</v>
      </c>
      <c r="AG71" s="866"/>
      <c r="AH71" s="866"/>
      <c r="AI71" s="866"/>
      <c r="AJ71" s="866"/>
      <c r="AK71" s="866" t="s">
        <v>609</v>
      </c>
      <c r="AL71" s="866"/>
      <c r="AM71" s="866"/>
      <c r="AN71" s="866"/>
      <c r="AO71" s="866"/>
      <c r="AP71" s="866" t="s">
        <v>609</v>
      </c>
      <c r="AQ71" s="866"/>
      <c r="AR71" s="866"/>
      <c r="AS71" s="866"/>
      <c r="AT71" s="866"/>
      <c r="AU71" s="866" t="s">
        <v>609</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15">
      <c r="A72" s="238">
        <v>5</v>
      </c>
      <c r="B72" s="909" t="s">
        <v>599</v>
      </c>
      <c r="C72" s="910"/>
      <c r="D72" s="910"/>
      <c r="E72" s="910"/>
      <c r="F72" s="910"/>
      <c r="G72" s="910"/>
      <c r="H72" s="910"/>
      <c r="I72" s="910"/>
      <c r="J72" s="910"/>
      <c r="K72" s="910"/>
      <c r="L72" s="910"/>
      <c r="M72" s="910"/>
      <c r="N72" s="910"/>
      <c r="O72" s="910"/>
      <c r="P72" s="911"/>
      <c r="Q72" s="912">
        <v>305293</v>
      </c>
      <c r="R72" s="866"/>
      <c r="S72" s="866"/>
      <c r="T72" s="866"/>
      <c r="U72" s="866"/>
      <c r="V72" s="866">
        <v>294817</v>
      </c>
      <c r="W72" s="866"/>
      <c r="X72" s="866"/>
      <c r="Y72" s="866"/>
      <c r="Z72" s="866"/>
      <c r="AA72" s="866">
        <v>10476</v>
      </c>
      <c r="AB72" s="866"/>
      <c r="AC72" s="866"/>
      <c r="AD72" s="866"/>
      <c r="AE72" s="866"/>
      <c r="AF72" s="866">
        <v>6371</v>
      </c>
      <c r="AG72" s="866"/>
      <c r="AH72" s="866"/>
      <c r="AI72" s="866"/>
      <c r="AJ72" s="866"/>
      <c r="AK72" s="866" t="s">
        <v>609</v>
      </c>
      <c r="AL72" s="866"/>
      <c r="AM72" s="866"/>
      <c r="AN72" s="866"/>
      <c r="AO72" s="866"/>
      <c r="AP72" s="866" t="s">
        <v>609</v>
      </c>
      <c r="AQ72" s="866"/>
      <c r="AR72" s="866"/>
      <c r="AS72" s="866"/>
      <c r="AT72" s="866"/>
      <c r="AU72" s="866" t="s">
        <v>609</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15">
      <c r="A73" s="238">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15">
      <c r="A74" s="238">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15">
      <c r="A75" s="238">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15">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15">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15">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15">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15">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15">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15">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15">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15">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15">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15">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15">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
      <c r="A88" s="240" t="s">
        <v>398</v>
      </c>
      <c r="B88" s="825" t="s">
        <v>429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10258</v>
      </c>
      <c r="AG88" s="880"/>
      <c r="AH88" s="880"/>
      <c r="AI88" s="880"/>
      <c r="AJ88" s="880"/>
      <c r="AK88" s="877"/>
      <c r="AL88" s="877"/>
      <c r="AM88" s="877"/>
      <c r="AN88" s="877"/>
      <c r="AO88" s="877"/>
      <c r="AP88" s="880">
        <v>2941</v>
      </c>
      <c r="AQ88" s="880"/>
      <c r="AR88" s="880"/>
      <c r="AS88" s="880"/>
      <c r="AT88" s="880"/>
      <c r="AU88" s="880">
        <v>720</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398</v>
      </c>
      <c r="BR102" s="825" t="s">
        <v>430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24</v>
      </c>
      <c r="CS102" s="888"/>
      <c r="CT102" s="888"/>
      <c r="CU102" s="888"/>
      <c r="CV102" s="927"/>
      <c r="CW102" s="926">
        <v>24</v>
      </c>
      <c r="CX102" s="888"/>
      <c r="CY102" s="888"/>
      <c r="CZ102" s="888"/>
      <c r="DA102" s="927"/>
      <c r="DB102" s="926"/>
      <c r="DC102" s="888"/>
      <c r="DD102" s="888"/>
      <c r="DE102" s="888"/>
      <c r="DF102" s="927"/>
      <c r="DG102" s="926" t="s">
        <v>610</v>
      </c>
      <c r="DH102" s="888"/>
      <c r="DI102" s="888"/>
      <c r="DJ102" s="888"/>
      <c r="DK102" s="927"/>
      <c r="DL102" s="926"/>
      <c r="DM102" s="888"/>
      <c r="DN102" s="888"/>
      <c r="DO102" s="888"/>
      <c r="DP102" s="927"/>
      <c r="DQ102" s="926"/>
      <c r="DR102" s="888"/>
      <c r="DS102" s="888"/>
      <c r="DT102" s="888"/>
      <c r="DU102" s="927"/>
      <c r="DV102" s="825"/>
      <c r="DW102" s="826"/>
      <c r="DX102" s="826"/>
      <c r="DY102" s="826"/>
      <c r="DZ102" s="950"/>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433</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434</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53" t="s">
        <v>435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15">
      <c r="A109" s="948" t="s">
        <v>437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438</v>
      </c>
      <c r="AB109" s="929"/>
      <c r="AC109" s="929"/>
      <c r="AD109" s="929"/>
      <c r="AE109" s="930"/>
      <c r="AF109" s="928" t="s">
        <v>439</v>
      </c>
      <c r="AG109" s="929"/>
      <c r="AH109" s="929"/>
      <c r="AI109" s="929"/>
      <c r="AJ109" s="930"/>
      <c r="AK109" s="928" t="s">
        <v>314</v>
      </c>
      <c r="AL109" s="929"/>
      <c r="AM109" s="929"/>
      <c r="AN109" s="929"/>
      <c r="AO109" s="930"/>
      <c r="AP109" s="928" t="s">
        <v>440</v>
      </c>
      <c r="AQ109" s="929"/>
      <c r="AR109" s="929"/>
      <c r="AS109" s="929"/>
      <c r="AT109" s="931"/>
      <c r="AU109" s="948" t="s">
        <v>437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438</v>
      </c>
      <c r="BR109" s="929"/>
      <c r="BS109" s="929"/>
      <c r="BT109" s="929"/>
      <c r="BU109" s="930"/>
      <c r="BV109" s="928" t="s">
        <v>439</v>
      </c>
      <c r="BW109" s="929"/>
      <c r="BX109" s="929"/>
      <c r="BY109" s="929"/>
      <c r="BZ109" s="930"/>
      <c r="CA109" s="928" t="s">
        <v>314</v>
      </c>
      <c r="CB109" s="929"/>
      <c r="CC109" s="929"/>
      <c r="CD109" s="929"/>
      <c r="CE109" s="930"/>
      <c r="CF109" s="949" t="s">
        <v>440</v>
      </c>
      <c r="CG109" s="949"/>
      <c r="CH109" s="949"/>
      <c r="CI109" s="949"/>
      <c r="CJ109" s="949"/>
      <c r="CK109" s="928" t="s">
        <v>441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438</v>
      </c>
      <c r="DH109" s="929"/>
      <c r="DI109" s="929"/>
      <c r="DJ109" s="929"/>
      <c r="DK109" s="930"/>
      <c r="DL109" s="928" t="s">
        <v>439</v>
      </c>
      <c r="DM109" s="929"/>
      <c r="DN109" s="929"/>
      <c r="DO109" s="929"/>
      <c r="DP109" s="930"/>
      <c r="DQ109" s="928" t="s">
        <v>314</v>
      </c>
      <c r="DR109" s="929"/>
      <c r="DS109" s="929"/>
      <c r="DT109" s="929"/>
      <c r="DU109" s="930"/>
      <c r="DV109" s="928" t="s">
        <v>440</v>
      </c>
      <c r="DW109" s="929"/>
      <c r="DX109" s="929"/>
      <c r="DY109" s="929"/>
      <c r="DZ109" s="931"/>
    </row>
    <row r="110" spans="1:131" s="230" customFormat="1" ht="26.25" customHeight="1" x14ac:dyDescent="0.15">
      <c r="A110" s="932" t="s">
        <v>442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1203328</v>
      </c>
      <c r="AB110" s="936"/>
      <c r="AC110" s="936"/>
      <c r="AD110" s="936"/>
      <c r="AE110" s="937"/>
      <c r="AF110" s="938">
        <v>1254166</v>
      </c>
      <c r="AG110" s="936"/>
      <c r="AH110" s="936"/>
      <c r="AI110" s="936"/>
      <c r="AJ110" s="937"/>
      <c r="AK110" s="938">
        <v>1189051</v>
      </c>
      <c r="AL110" s="936"/>
      <c r="AM110" s="936"/>
      <c r="AN110" s="936"/>
      <c r="AO110" s="937"/>
      <c r="AP110" s="939">
        <v>22.1</v>
      </c>
      <c r="AQ110" s="940"/>
      <c r="AR110" s="940"/>
      <c r="AS110" s="940"/>
      <c r="AT110" s="941"/>
      <c r="AU110" s="942" t="s">
        <v>75</v>
      </c>
      <c r="AV110" s="943"/>
      <c r="AW110" s="943"/>
      <c r="AX110" s="943"/>
      <c r="AY110" s="943"/>
      <c r="AZ110" s="965" t="s">
        <v>443</v>
      </c>
      <c r="BA110" s="933"/>
      <c r="BB110" s="933"/>
      <c r="BC110" s="933"/>
      <c r="BD110" s="933"/>
      <c r="BE110" s="933"/>
      <c r="BF110" s="933"/>
      <c r="BG110" s="933"/>
      <c r="BH110" s="933"/>
      <c r="BI110" s="933"/>
      <c r="BJ110" s="933"/>
      <c r="BK110" s="933"/>
      <c r="BL110" s="933"/>
      <c r="BM110" s="933"/>
      <c r="BN110" s="933"/>
      <c r="BO110" s="933"/>
      <c r="BP110" s="934"/>
      <c r="BQ110" s="966">
        <v>10536267</v>
      </c>
      <c r="BR110" s="967"/>
      <c r="BS110" s="967"/>
      <c r="BT110" s="967"/>
      <c r="BU110" s="967"/>
      <c r="BV110" s="967">
        <v>10130271</v>
      </c>
      <c r="BW110" s="967"/>
      <c r="BX110" s="967"/>
      <c r="BY110" s="967"/>
      <c r="BZ110" s="967"/>
      <c r="CA110" s="967">
        <v>11044445</v>
      </c>
      <c r="CB110" s="967"/>
      <c r="CC110" s="967"/>
      <c r="CD110" s="967"/>
      <c r="CE110" s="967"/>
      <c r="CF110" s="980">
        <v>205</v>
      </c>
      <c r="CG110" s="981"/>
      <c r="CH110" s="981"/>
      <c r="CI110" s="981"/>
      <c r="CJ110" s="981"/>
      <c r="CK110" s="982" t="s">
        <v>444</v>
      </c>
      <c r="CL110" s="983"/>
      <c r="CM110" s="965" t="s">
        <v>445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446</v>
      </c>
      <c r="DH110" s="967"/>
      <c r="DI110" s="967"/>
      <c r="DJ110" s="967"/>
      <c r="DK110" s="967"/>
      <c r="DL110" s="967" t="s">
        <v>447</v>
      </c>
      <c r="DM110" s="967"/>
      <c r="DN110" s="967"/>
      <c r="DO110" s="967"/>
      <c r="DP110" s="967"/>
      <c r="DQ110" s="967" t="s">
        <v>446</v>
      </c>
      <c r="DR110" s="967"/>
      <c r="DS110" s="967"/>
      <c r="DT110" s="967"/>
      <c r="DU110" s="967"/>
      <c r="DV110" s="968" t="s">
        <v>400</v>
      </c>
      <c r="DW110" s="968"/>
      <c r="DX110" s="968"/>
      <c r="DY110" s="968"/>
      <c r="DZ110" s="969"/>
    </row>
    <row r="111" spans="1:131" s="230" customFormat="1" ht="26.25" customHeight="1" x14ac:dyDescent="0.15">
      <c r="A111" s="970" t="s">
        <v>448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449</v>
      </c>
      <c r="AB111" s="974"/>
      <c r="AC111" s="974"/>
      <c r="AD111" s="974"/>
      <c r="AE111" s="975"/>
      <c r="AF111" s="976" t="s">
        <v>400</v>
      </c>
      <c r="AG111" s="974"/>
      <c r="AH111" s="974"/>
      <c r="AI111" s="974"/>
      <c r="AJ111" s="975"/>
      <c r="AK111" s="976" t="s">
        <v>450</v>
      </c>
      <c r="AL111" s="974"/>
      <c r="AM111" s="974"/>
      <c r="AN111" s="974"/>
      <c r="AO111" s="975"/>
      <c r="AP111" s="977" t="s">
        <v>447</v>
      </c>
      <c r="AQ111" s="978"/>
      <c r="AR111" s="978"/>
      <c r="AS111" s="978"/>
      <c r="AT111" s="979"/>
      <c r="AU111" s="944"/>
      <c r="AV111" s="945"/>
      <c r="AW111" s="945"/>
      <c r="AX111" s="945"/>
      <c r="AY111" s="945"/>
      <c r="AZ111" s="958" t="s">
        <v>451</v>
      </c>
      <c r="BA111" s="959"/>
      <c r="BB111" s="959"/>
      <c r="BC111" s="959"/>
      <c r="BD111" s="959"/>
      <c r="BE111" s="959"/>
      <c r="BF111" s="959"/>
      <c r="BG111" s="959"/>
      <c r="BH111" s="959"/>
      <c r="BI111" s="959"/>
      <c r="BJ111" s="959"/>
      <c r="BK111" s="959"/>
      <c r="BL111" s="959"/>
      <c r="BM111" s="959"/>
      <c r="BN111" s="959"/>
      <c r="BO111" s="959"/>
      <c r="BP111" s="960"/>
      <c r="BQ111" s="961">
        <v>60053</v>
      </c>
      <c r="BR111" s="962"/>
      <c r="BS111" s="962"/>
      <c r="BT111" s="962"/>
      <c r="BU111" s="962"/>
      <c r="BV111" s="962">
        <v>58972</v>
      </c>
      <c r="BW111" s="962"/>
      <c r="BX111" s="962"/>
      <c r="BY111" s="962"/>
      <c r="BZ111" s="962"/>
      <c r="CA111" s="962">
        <v>54233</v>
      </c>
      <c r="CB111" s="962"/>
      <c r="CC111" s="962"/>
      <c r="CD111" s="962"/>
      <c r="CE111" s="962"/>
      <c r="CF111" s="956">
        <v>1</v>
      </c>
      <c r="CG111" s="957"/>
      <c r="CH111" s="957"/>
      <c r="CI111" s="957"/>
      <c r="CJ111" s="957"/>
      <c r="CK111" s="984"/>
      <c r="CL111" s="985"/>
      <c r="CM111" s="958" t="s">
        <v>452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420</v>
      </c>
      <c r="DH111" s="962"/>
      <c r="DI111" s="962"/>
      <c r="DJ111" s="962"/>
      <c r="DK111" s="962"/>
      <c r="DL111" s="962" t="s">
        <v>400</v>
      </c>
      <c r="DM111" s="962"/>
      <c r="DN111" s="962"/>
      <c r="DO111" s="962"/>
      <c r="DP111" s="962"/>
      <c r="DQ111" s="962" t="s">
        <v>400</v>
      </c>
      <c r="DR111" s="962"/>
      <c r="DS111" s="962"/>
      <c r="DT111" s="962"/>
      <c r="DU111" s="962"/>
      <c r="DV111" s="963" t="s">
        <v>400</v>
      </c>
      <c r="DW111" s="963"/>
      <c r="DX111" s="963"/>
      <c r="DY111" s="963"/>
      <c r="DZ111" s="964"/>
    </row>
    <row r="112" spans="1:131" s="230" customFormat="1" ht="26.25" customHeight="1" x14ac:dyDescent="0.15">
      <c r="A112" s="988" t="s">
        <v>453</v>
      </c>
      <c r="B112" s="989"/>
      <c r="C112" s="959" t="s">
        <v>454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450</v>
      </c>
      <c r="AB112" s="995"/>
      <c r="AC112" s="995"/>
      <c r="AD112" s="995"/>
      <c r="AE112" s="996"/>
      <c r="AF112" s="997" t="s">
        <v>446</v>
      </c>
      <c r="AG112" s="995"/>
      <c r="AH112" s="995"/>
      <c r="AI112" s="995"/>
      <c r="AJ112" s="996"/>
      <c r="AK112" s="997" t="s">
        <v>420</v>
      </c>
      <c r="AL112" s="995"/>
      <c r="AM112" s="995"/>
      <c r="AN112" s="995"/>
      <c r="AO112" s="996"/>
      <c r="AP112" s="998" t="s">
        <v>400</v>
      </c>
      <c r="AQ112" s="999"/>
      <c r="AR112" s="999"/>
      <c r="AS112" s="999"/>
      <c r="AT112" s="1000"/>
      <c r="AU112" s="944"/>
      <c r="AV112" s="945"/>
      <c r="AW112" s="945"/>
      <c r="AX112" s="945"/>
      <c r="AY112" s="945"/>
      <c r="AZ112" s="958" t="s">
        <v>455</v>
      </c>
      <c r="BA112" s="959"/>
      <c r="BB112" s="959"/>
      <c r="BC112" s="959"/>
      <c r="BD112" s="959"/>
      <c r="BE112" s="959"/>
      <c r="BF112" s="959"/>
      <c r="BG112" s="959"/>
      <c r="BH112" s="959"/>
      <c r="BI112" s="959"/>
      <c r="BJ112" s="959"/>
      <c r="BK112" s="959"/>
      <c r="BL112" s="959"/>
      <c r="BM112" s="959"/>
      <c r="BN112" s="959"/>
      <c r="BO112" s="959"/>
      <c r="BP112" s="960"/>
      <c r="BQ112" s="961">
        <v>4898104</v>
      </c>
      <c r="BR112" s="962"/>
      <c r="BS112" s="962"/>
      <c r="BT112" s="962"/>
      <c r="BU112" s="962"/>
      <c r="BV112" s="962">
        <v>4334790</v>
      </c>
      <c r="BW112" s="962"/>
      <c r="BX112" s="962"/>
      <c r="BY112" s="962"/>
      <c r="BZ112" s="962"/>
      <c r="CA112" s="962">
        <v>3836181</v>
      </c>
      <c r="CB112" s="962"/>
      <c r="CC112" s="962"/>
      <c r="CD112" s="962"/>
      <c r="CE112" s="962"/>
      <c r="CF112" s="956">
        <v>71.2</v>
      </c>
      <c r="CG112" s="957"/>
      <c r="CH112" s="957"/>
      <c r="CI112" s="957"/>
      <c r="CJ112" s="957"/>
      <c r="CK112" s="984"/>
      <c r="CL112" s="985"/>
      <c r="CM112" s="958" t="s">
        <v>456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400</v>
      </c>
      <c r="DH112" s="962"/>
      <c r="DI112" s="962"/>
      <c r="DJ112" s="962"/>
      <c r="DK112" s="962"/>
      <c r="DL112" s="962" t="s">
        <v>457</v>
      </c>
      <c r="DM112" s="962"/>
      <c r="DN112" s="962"/>
      <c r="DO112" s="962"/>
      <c r="DP112" s="962"/>
      <c r="DQ112" s="962" t="s">
        <v>400</v>
      </c>
      <c r="DR112" s="962"/>
      <c r="DS112" s="962"/>
      <c r="DT112" s="962"/>
      <c r="DU112" s="962"/>
      <c r="DV112" s="963" t="s">
        <v>400</v>
      </c>
      <c r="DW112" s="963"/>
      <c r="DX112" s="963"/>
      <c r="DY112" s="963"/>
      <c r="DZ112" s="964"/>
    </row>
    <row r="113" spans="1:130" s="230" customFormat="1" ht="26.25" customHeight="1" x14ac:dyDescent="0.15">
      <c r="A113" s="990"/>
      <c r="B113" s="991"/>
      <c r="C113" s="959" t="s">
        <v>458</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383648</v>
      </c>
      <c r="AB113" s="974"/>
      <c r="AC113" s="974"/>
      <c r="AD113" s="974"/>
      <c r="AE113" s="975"/>
      <c r="AF113" s="976">
        <v>364543</v>
      </c>
      <c r="AG113" s="974"/>
      <c r="AH113" s="974"/>
      <c r="AI113" s="974"/>
      <c r="AJ113" s="975"/>
      <c r="AK113" s="976">
        <v>389283</v>
      </c>
      <c r="AL113" s="974"/>
      <c r="AM113" s="974"/>
      <c r="AN113" s="974"/>
      <c r="AO113" s="975"/>
      <c r="AP113" s="977">
        <v>7.2</v>
      </c>
      <c r="AQ113" s="978"/>
      <c r="AR113" s="978"/>
      <c r="AS113" s="978"/>
      <c r="AT113" s="979"/>
      <c r="AU113" s="944"/>
      <c r="AV113" s="945"/>
      <c r="AW113" s="945"/>
      <c r="AX113" s="945"/>
      <c r="AY113" s="945"/>
      <c r="AZ113" s="958" t="s">
        <v>459</v>
      </c>
      <c r="BA113" s="959"/>
      <c r="BB113" s="959"/>
      <c r="BC113" s="959"/>
      <c r="BD113" s="959"/>
      <c r="BE113" s="959"/>
      <c r="BF113" s="959"/>
      <c r="BG113" s="959"/>
      <c r="BH113" s="959"/>
      <c r="BI113" s="959"/>
      <c r="BJ113" s="959"/>
      <c r="BK113" s="959"/>
      <c r="BL113" s="959"/>
      <c r="BM113" s="959"/>
      <c r="BN113" s="959"/>
      <c r="BO113" s="959"/>
      <c r="BP113" s="960"/>
      <c r="BQ113" s="961">
        <v>865393</v>
      </c>
      <c r="BR113" s="962"/>
      <c r="BS113" s="962"/>
      <c r="BT113" s="962"/>
      <c r="BU113" s="962"/>
      <c r="BV113" s="962">
        <v>758147</v>
      </c>
      <c r="BW113" s="962"/>
      <c r="BX113" s="962"/>
      <c r="BY113" s="962"/>
      <c r="BZ113" s="962"/>
      <c r="CA113" s="962">
        <v>720848</v>
      </c>
      <c r="CB113" s="962"/>
      <c r="CC113" s="962"/>
      <c r="CD113" s="962"/>
      <c r="CE113" s="962"/>
      <c r="CF113" s="956">
        <v>13.4</v>
      </c>
      <c r="CG113" s="957"/>
      <c r="CH113" s="957"/>
      <c r="CI113" s="957"/>
      <c r="CJ113" s="957"/>
      <c r="CK113" s="984"/>
      <c r="CL113" s="985"/>
      <c r="CM113" s="958" t="s">
        <v>460</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420</v>
      </c>
      <c r="DH113" s="995"/>
      <c r="DI113" s="995"/>
      <c r="DJ113" s="995"/>
      <c r="DK113" s="996"/>
      <c r="DL113" s="997" t="s">
        <v>446</v>
      </c>
      <c r="DM113" s="995"/>
      <c r="DN113" s="995"/>
      <c r="DO113" s="995"/>
      <c r="DP113" s="996"/>
      <c r="DQ113" s="997" t="s">
        <v>420</v>
      </c>
      <c r="DR113" s="995"/>
      <c r="DS113" s="995"/>
      <c r="DT113" s="995"/>
      <c r="DU113" s="996"/>
      <c r="DV113" s="998" t="s">
        <v>400</v>
      </c>
      <c r="DW113" s="999"/>
      <c r="DX113" s="999"/>
      <c r="DY113" s="999"/>
      <c r="DZ113" s="1000"/>
    </row>
    <row r="114" spans="1:130" s="230" customFormat="1" ht="26.25" customHeight="1" x14ac:dyDescent="0.15">
      <c r="A114" s="990"/>
      <c r="B114" s="991"/>
      <c r="C114" s="959" t="s">
        <v>461</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85947</v>
      </c>
      <c r="AB114" s="995"/>
      <c r="AC114" s="995"/>
      <c r="AD114" s="995"/>
      <c r="AE114" s="996"/>
      <c r="AF114" s="997">
        <v>98927</v>
      </c>
      <c r="AG114" s="995"/>
      <c r="AH114" s="995"/>
      <c r="AI114" s="995"/>
      <c r="AJ114" s="996"/>
      <c r="AK114" s="997">
        <v>68048</v>
      </c>
      <c r="AL114" s="995"/>
      <c r="AM114" s="995"/>
      <c r="AN114" s="995"/>
      <c r="AO114" s="996"/>
      <c r="AP114" s="998">
        <v>1.3</v>
      </c>
      <c r="AQ114" s="999"/>
      <c r="AR114" s="999"/>
      <c r="AS114" s="999"/>
      <c r="AT114" s="1000"/>
      <c r="AU114" s="944"/>
      <c r="AV114" s="945"/>
      <c r="AW114" s="945"/>
      <c r="AX114" s="945"/>
      <c r="AY114" s="945"/>
      <c r="AZ114" s="958" t="s">
        <v>462</v>
      </c>
      <c r="BA114" s="959"/>
      <c r="BB114" s="959"/>
      <c r="BC114" s="959"/>
      <c r="BD114" s="959"/>
      <c r="BE114" s="959"/>
      <c r="BF114" s="959"/>
      <c r="BG114" s="959"/>
      <c r="BH114" s="959"/>
      <c r="BI114" s="959"/>
      <c r="BJ114" s="959"/>
      <c r="BK114" s="959"/>
      <c r="BL114" s="959"/>
      <c r="BM114" s="959"/>
      <c r="BN114" s="959"/>
      <c r="BO114" s="959"/>
      <c r="BP114" s="960"/>
      <c r="BQ114" s="961">
        <v>2097536</v>
      </c>
      <c r="BR114" s="962"/>
      <c r="BS114" s="962"/>
      <c r="BT114" s="962"/>
      <c r="BU114" s="962"/>
      <c r="BV114" s="962">
        <v>1993208</v>
      </c>
      <c r="BW114" s="962"/>
      <c r="BX114" s="962"/>
      <c r="BY114" s="962"/>
      <c r="BZ114" s="962"/>
      <c r="CA114" s="962">
        <v>1874373</v>
      </c>
      <c r="CB114" s="962"/>
      <c r="CC114" s="962"/>
      <c r="CD114" s="962"/>
      <c r="CE114" s="962"/>
      <c r="CF114" s="956">
        <v>34.799999999999997</v>
      </c>
      <c r="CG114" s="957"/>
      <c r="CH114" s="957"/>
      <c r="CI114" s="957"/>
      <c r="CJ114" s="957"/>
      <c r="CK114" s="984"/>
      <c r="CL114" s="985"/>
      <c r="CM114" s="958" t="s">
        <v>463</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420</v>
      </c>
      <c r="DH114" s="995"/>
      <c r="DI114" s="995"/>
      <c r="DJ114" s="995"/>
      <c r="DK114" s="996"/>
      <c r="DL114" s="997" t="s">
        <v>420</v>
      </c>
      <c r="DM114" s="995"/>
      <c r="DN114" s="995"/>
      <c r="DO114" s="995"/>
      <c r="DP114" s="996"/>
      <c r="DQ114" s="997" t="s">
        <v>420</v>
      </c>
      <c r="DR114" s="995"/>
      <c r="DS114" s="995"/>
      <c r="DT114" s="995"/>
      <c r="DU114" s="996"/>
      <c r="DV114" s="998" t="s">
        <v>400</v>
      </c>
      <c r="DW114" s="999"/>
      <c r="DX114" s="999"/>
      <c r="DY114" s="999"/>
      <c r="DZ114" s="1000"/>
    </row>
    <row r="115" spans="1:130" s="230" customFormat="1" ht="26.25" customHeight="1" x14ac:dyDescent="0.15">
      <c r="A115" s="990"/>
      <c r="B115" s="991"/>
      <c r="C115" s="959" t="s">
        <v>464</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345</v>
      </c>
      <c r="AB115" s="974"/>
      <c r="AC115" s="974"/>
      <c r="AD115" s="974"/>
      <c r="AE115" s="975"/>
      <c r="AF115" s="976">
        <v>1643</v>
      </c>
      <c r="AG115" s="974"/>
      <c r="AH115" s="974"/>
      <c r="AI115" s="974"/>
      <c r="AJ115" s="975"/>
      <c r="AK115" s="976">
        <v>4740</v>
      </c>
      <c r="AL115" s="974"/>
      <c r="AM115" s="974"/>
      <c r="AN115" s="974"/>
      <c r="AO115" s="975"/>
      <c r="AP115" s="977">
        <v>0.1</v>
      </c>
      <c r="AQ115" s="978"/>
      <c r="AR115" s="978"/>
      <c r="AS115" s="978"/>
      <c r="AT115" s="979"/>
      <c r="AU115" s="944"/>
      <c r="AV115" s="945"/>
      <c r="AW115" s="945"/>
      <c r="AX115" s="945"/>
      <c r="AY115" s="945"/>
      <c r="AZ115" s="958" t="s">
        <v>465</v>
      </c>
      <c r="BA115" s="959"/>
      <c r="BB115" s="959"/>
      <c r="BC115" s="959"/>
      <c r="BD115" s="959"/>
      <c r="BE115" s="959"/>
      <c r="BF115" s="959"/>
      <c r="BG115" s="959"/>
      <c r="BH115" s="959"/>
      <c r="BI115" s="959"/>
      <c r="BJ115" s="959"/>
      <c r="BK115" s="959"/>
      <c r="BL115" s="959"/>
      <c r="BM115" s="959"/>
      <c r="BN115" s="959"/>
      <c r="BO115" s="959"/>
      <c r="BP115" s="960"/>
      <c r="BQ115" s="961" t="s">
        <v>420</v>
      </c>
      <c r="BR115" s="962"/>
      <c r="BS115" s="962"/>
      <c r="BT115" s="962"/>
      <c r="BU115" s="962"/>
      <c r="BV115" s="962" t="s">
        <v>420</v>
      </c>
      <c r="BW115" s="962"/>
      <c r="BX115" s="962"/>
      <c r="BY115" s="962"/>
      <c r="BZ115" s="962"/>
      <c r="CA115" s="962" t="s">
        <v>400</v>
      </c>
      <c r="CB115" s="962"/>
      <c r="CC115" s="962"/>
      <c r="CD115" s="962"/>
      <c r="CE115" s="962"/>
      <c r="CF115" s="956" t="s">
        <v>400</v>
      </c>
      <c r="CG115" s="957"/>
      <c r="CH115" s="957"/>
      <c r="CI115" s="957"/>
      <c r="CJ115" s="957"/>
      <c r="CK115" s="984"/>
      <c r="CL115" s="985"/>
      <c r="CM115" s="958" t="s">
        <v>466</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420</v>
      </c>
      <c r="DH115" s="995"/>
      <c r="DI115" s="995"/>
      <c r="DJ115" s="995"/>
      <c r="DK115" s="996"/>
      <c r="DL115" s="997" t="s">
        <v>400</v>
      </c>
      <c r="DM115" s="995"/>
      <c r="DN115" s="995"/>
      <c r="DO115" s="995"/>
      <c r="DP115" s="996"/>
      <c r="DQ115" s="997" t="s">
        <v>400</v>
      </c>
      <c r="DR115" s="995"/>
      <c r="DS115" s="995"/>
      <c r="DT115" s="995"/>
      <c r="DU115" s="996"/>
      <c r="DV115" s="998" t="s">
        <v>420</v>
      </c>
      <c r="DW115" s="999"/>
      <c r="DX115" s="999"/>
      <c r="DY115" s="999"/>
      <c r="DZ115" s="1000"/>
    </row>
    <row r="116" spans="1:130" s="230" customFormat="1" ht="26.25" customHeight="1" x14ac:dyDescent="0.15">
      <c r="A116" s="992"/>
      <c r="B116" s="993"/>
      <c r="C116" s="1001" t="s">
        <v>467</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446</v>
      </c>
      <c r="AB116" s="995"/>
      <c r="AC116" s="995"/>
      <c r="AD116" s="995"/>
      <c r="AE116" s="996"/>
      <c r="AF116" s="997" t="s">
        <v>420</v>
      </c>
      <c r="AG116" s="995"/>
      <c r="AH116" s="995"/>
      <c r="AI116" s="995"/>
      <c r="AJ116" s="996"/>
      <c r="AK116" s="997" t="s">
        <v>420</v>
      </c>
      <c r="AL116" s="995"/>
      <c r="AM116" s="995"/>
      <c r="AN116" s="995"/>
      <c r="AO116" s="996"/>
      <c r="AP116" s="998" t="s">
        <v>420</v>
      </c>
      <c r="AQ116" s="999"/>
      <c r="AR116" s="999"/>
      <c r="AS116" s="999"/>
      <c r="AT116" s="1000"/>
      <c r="AU116" s="944"/>
      <c r="AV116" s="945"/>
      <c r="AW116" s="945"/>
      <c r="AX116" s="945"/>
      <c r="AY116" s="945"/>
      <c r="AZ116" s="1003" t="s">
        <v>468</v>
      </c>
      <c r="BA116" s="1004"/>
      <c r="BB116" s="1004"/>
      <c r="BC116" s="1004"/>
      <c r="BD116" s="1004"/>
      <c r="BE116" s="1004"/>
      <c r="BF116" s="1004"/>
      <c r="BG116" s="1004"/>
      <c r="BH116" s="1004"/>
      <c r="BI116" s="1004"/>
      <c r="BJ116" s="1004"/>
      <c r="BK116" s="1004"/>
      <c r="BL116" s="1004"/>
      <c r="BM116" s="1004"/>
      <c r="BN116" s="1004"/>
      <c r="BO116" s="1004"/>
      <c r="BP116" s="1005"/>
      <c r="BQ116" s="961" t="s">
        <v>420</v>
      </c>
      <c r="BR116" s="962"/>
      <c r="BS116" s="962"/>
      <c r="BT116" s="962"/>
      <c r="BU116" s="962"/>
      <c r="BV116" s="962" t="s">
        <v>400</v>
      </c>
      <c r="BW116" s="962"/>
      <c r="BX116" s="962"/>
      <c r="BY116" s="962"/>
      <c r="BZ116" s="962"/>
      <c r="CA116" s="962" t="s">
        <v>400</v>
      </c>
      <c r="CB116" s="962"/>
      <c r="CC116" s="962"/>
      <c r="CD116" s="962"/>
      <c r="CE116" s="962"/>
      <c r="CF116" s="956" t="s">
        <v>420</v>
      </c>
      <c r="CG116" s="957"/>
      <c r="CH116" s="957"/>
      <c r="CI116" s="957"/>
      <c r="CJ116" s="957"/>
      <c r="CK116" s="984"/>
      <c r="CL116" s="985"/>
      <c r="CM116" s="958" t="s">
        <v>469</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420</v>
      </c>
      <c r="DH116" s="995"/>
      <c r="DI116" s="995"/>
      <c r="DJ116" s="995"/>
      <c r="DK116" s="996"/>
      <c r="DL116" s="997" t="s">
        <v>420</v>
      </c>
      <c r="DM116" s="995"/>
      <c r="DN116" s="995"/>
      <c r="DO116" s="995"/>
      <c r="DP116" s="996"/>
      <c r="DQ116" s="997" t="s">
        <v>400</v>
      </c>
      <c r="DR116" s="995"/>
      <c r="DS116" s="995"/>
      <c r="DT116" s="995"/>
      <c r="DU116" s="996"/>
      <c r="DV116" s="998" t="s">
        <v>400</v>
      </c>
      <c r="DW116" s="999"/>
      <c r="DX116" s="999"/>
      <c r="DY116" s="999"/>
      <c r="DZ116" s="1000"/>
    </row>
    <row r="117" spans="1:130" s="230" customFormat="1" ht="26.25" customHeight="1" x14ac:dyDescent="0.15">
      <c r="A117" s="948" t="s">
        <v>193</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470</v>
      </c>
      <c r="Z117" s="930"/>
      <c r="AA117" s="1014">
        <v>1673268</v>
      </c>
      <c r="AB117" s="1015"/>
      <c r="AC117" s="1015"/>
      <c r="AD117" s="1015"/>
      <c r="AE117" s="1016"/>
      <c r="AF117" s="1017">
        <v>1719279</v>
      </c>
      <c r="AG117" s="1015"/>
      <c r="AH117" s="1015"/>
      <c r="AI117" s="1015"/>
      <c r="AJ117" s="1016"/>
      <c r="AK117" s="1017">
        <v>1651122</v>
      </c>
      <c r="AL117" s="1015"/>
      <c r="AM117" s="1015"/>
      <c r="AN117" s="1015"/>
      <c r="AO117" s="1016"/>
      <c r="AP117" s="1018"/>
      <c r="AQ117" s="1019"/>
      <c r="AR117" s="1019"/>
      <c r="AS117" s="1019"/>
      <c r="AT117" s="1020"/>
      <c r="AU117" s="944"/>
      <c r="AV117" s="945"/>
      <c r="AW117" s="945"/>
      <c r="AX117" s="945"/>
      <c r="AY117" s="945"/>
      <c r="AZ117" s="1010" t="s">
        <v>471</v>
      </c>
      <c r="BA117" s="1011"/>
      <c r="BB117" s="1011"/>
      <c r="BC117" s="1011"/>
      <c r="BD117" s="1011"/>
      <c r="BE117" s="1011"/>
      <c r="BF117" s="1011"/>
      <c r="BG117" s="1011"/>
      <c r="BH117" s="1011"/>
      <c r="BI117" s="1011"/>
      <c r="BJ117" s="1011"/>
      <c r="BK117" s="1011"/>
      <c r="BL117" s="1011"/>
      <c r="BM117" s="1011"/>
      <c r="BN117" s="1011"/>
      <c r="BO117" s="1011"/>
      <c r="BP117" s="1012"/>
      <c r="BQ117" s="961" t="s">
        <v>420</v>
      </c>
      <c r="BR117" s="962"/>
      <c r="BS117" s="962"/>
      <c r="BT117" s="962"/>
      <c r="BU117" s="962"/>
      <c r="BV117" s="962" t="s">
        <v>400</v>
      </c>
      <c r="BW117" s="962"/>
      <c r="BX117" s="962"/>
      <c r="BY117" s="962"/>
      <c r="BZ117" s="962"/>
      <c r="CA117" s="962" t="s">
        <v>420</v>
      </c>
      <c r="CB117" s="962"/>
      <c r="CC117" s="962"/>
      <c r="CD117" s="962"/>
      <c r="CE117" s="962"/>
      <c r="CF117" s="956" t="s">
        <v>450</v>
      </c>
      <c r="CG117" s="957"/>
      <c r="CH117" s="957"/>
      <c r="CI117" s="957"/>
      <c r="CJ117" s="957"/>
      <c r="CK117" s="984"/>
      <c r="CL117" s="985"/>
      <c r="CM117" s="958" t="s">
        <v>472</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420</v>
      </c>
      <c r="DH117" s="995"/>
      <c r="DI117" s="995"/>
      <c r="DJ117" s="995"/>
      <c r="DK117" s="996"/>
      <c r="DL117" s="997" t="s">
        <v>400</v>
      </c>
      <c r="DM117" s="995"/>
      <c r="DN117" s="995"/>
      <c r="DO117" s="995"/>
      <c r="DP117" s="996"/>
      <c r="DQ117" s="997" t="s">
        <v>449</v>
      </c>
      <c r="DR117" s="995"/>
      <c r="DS117" s="995"/>
      <c r="DT117" s="995"/>
      <c r="DU117" s="996"/>
      <c r="DV117" s="998" t="s">
        <v>420</v>
      </c>
      <c r="DW117" s="999"/>
      <c r="DX117" s="999"/>
      <c r="DY117" s="999"/>
      <c r="DZ117" s="1000"/>
    </row>
    <row r="118" spans="1:130" s="230" customFormat="1" ht="26.25" customHeight="1" x14ac:dyDescent="0.15">
      <c r="A118" s="948" t="s">
        <v>441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438</v>
      </c>
      <c r="AB118" s="929"/>
      <c r="AC118" s="929"/>
      <c r="AD118" s="929"/>
      <c r="AE118" s="930"/>
      <c r="AF118" s="928" t="s">
        <v>439</v>
      </c>
      <c r="AG118" s="929"/>
      <c r="AH118" s="929"/>
      <c r="AI118" s="929"/>
      <c r="AJ118" s="930"/>
      <c r="AK118" s="928" t="s">
        <v>314</v>
      </c>
      <c r="AL118" s="929"/>
      <c r="AM118" s="929"/>
      <c r="AN118" s="929"/>
      <c r="AO118" s="930"/>
      <c r="AP118" s="1006" t="s">
        <v>440</v>
      </c>
      <c r="AQ118" s="1007"/>
      <c r="AR118" s="1007"/>
      <c r="AS118" s="1007"/>
      <c r="AT118" s="1008"/>
      <c r="AU118" s="944"/>
      <c r="AV118" s="945"/>
      <c r="AW118" s="945"/>
      <c r="AX118" s="945"/>
      <c r="AY118" s="945"/>
      <c r="AZ118" s="1009" t="s">
        <v>473</v>
      </c>
      <c r="BA118" s="1001"/>
      <c r="BB118" s="1001"/>
      <c r="BC118" s="1001"/>
      <c r="BD118" s="1001"/>
      <c r="BE118" s="1001"/>
      <c r="BF118" s="1001"/>
      <c r="BG118" s="1001"/>
      <c r="BH118" s="1001"/>
      <c r="BI118" s="1001"/>
      <c r="BJ118" s="1001"/>
      <c r="BK118" s="1001"/>
      <c r="BL118" s="1001"/>
      <c r="BM118" s="1001"/>
      <c r="BN118" s="1001"/>
      <c r="BO118" s="1001"/>
      <c r="BP118" s="1002"/>
      <c r="BQ118" s="1035" t="s">
        <v>400</v>
      </c>
      <c r="BR118" s="1036"/>
      <c r="BS118" s="1036"/>
      <c r="BT118" s="1036"/>
      <c r="BU118" s="1036"/>
      <c r="BV118" s="1036" t="s">
        <v>400</v>
      </c>
      <c r="BW118" s="1036"/>
      <c r="BX118" s="1036"/>
      <c r="BY118" s="1036"/>
      <c r="BZ118" s="1036"/>
      <c r="CA118" s="1036" t="s">
        <v>400</v>
      </c>
      <c r="CB118" s="1036"/>
      <c r="CC118" s="1036"/>
      <c r="CD118" s="1036"/>
      <c r="CE118" s="1036"/>
      <c r="CF118" s="956" t="s">
        <v>400</v>
      </c>
      <c r="CG118" s="957"/>
      <c r="CH118" s="957"/>
      <c r="CI118" s="957"/>
      <c r="CJ118" s="957"/>
      <c r="CK118" s="984"/>
      <c r="CL118" s="985"/>
      <c r="CM118" s="958" t="s">
        <v>474</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449</v>
      </c>
      <c r="DH118" s="995"/>
      <c r="DI118" s="995"/>
      <c r="DJ118" s="995"/>
      <c r="DK118" s="996"/>
      <c r="DL118" s="997" t="s">
        <v>400</v>
      </c>
      <c r="DM118" s="995"/>
      <c r="DN118" s="995"/>
      <c r="DO118" s="995"/>
      <c r="DP118" s="996"/>
      <c r="DQ118" s="997" t="s">
        <v>450</v>
      </c>
      <c r="DR118" s="995"/>
      <c r="DS118" s="995"/>
      <c r="DT118" s="995"/>
      <c r="DU118" s="996"/>
      <c r="DV118" s="998" t="s">
        <v>400</v>
      </c>
      <c r="DW118" s="999"/>
      <c r="DX118" s="999"/>
      <c r="DY118" s="999"/>
      <c r="DZ118" s="1000"/>
    </row>
    <row r="119" spans="1:130" s="230" customFormat="1" ht="26.25" customHeight="1" x14ac:dyDescent="0.15">
      <c r="A119" s="1092" t="s">
        <v>444</v>
      </c>
      <c r="B119" s="983"/>
      <c r="C119" s="965" t="s">
        <v>445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400</v>
      </c>
      <c r="AB119" s="936"/>
      <c r="AC119" s="936"/>
      <c r="AD119" s="936"/>
      <c r="AE119" s="937"/>
      <c r="AF119" s="938" t="s">
        <v>449</v>
      </c>
      <c r="AG119" s="936"/>
      <c r="AH119" s="936"/>
      <c r="AI119" s="936"/>
      <c r="AJ119" s="937"/>
      <c r="AK119" s="938" t="s">
        <v>449</v>
      </c>
      <c r="AL119" s="936"/>
      <c r="AM119" s="936"/>
      <c r="AN119" s="936"/>
      <c r="AO119" s="937"/>
      <c r="AP119" s="939" t="s">
        <v>400</v>
      </c>
      <c r="AQ119" s="940"/>
      <c r="AR119" s="940"/>
      <c r="AS119" s="940"/>
      <c r="AT119" s="941"/>
      <c r="AU119" s="946"/>
      <c r="AV119" s="947"/>
      <c r="AW119" s="947"/>
      <c r="AX119" s="947"/>
      <c r="AY119" s="947"/>
      <c r="AZ119" s="251" t="s">
        <v>193</v>
      </c>
      <c r="BA119" s="251"/>
      <c r="BB119" s="251"/>
      <c r="BC119" s="251"/>
      <c r="BD119" s="251"/>
      <c r="BE119" s="251"/>
      <c r="BF119" s="251"/>
      <c r="BG119" s="251"/>
      <c r="BH119" s="251"/>
      <c r="BI119" s="251"/>
      <c r="BJ119" s="251"/>
      <c r="BK119" s="251"/>
      <c r="BL119" s="251"/>
      <c r="BM119" s="251"/>
      <c r="BN119" s="251"/>
      <c r="BO119" s="1013" t="s">
        <v>475</v>
      </c>
      <c r="BP119" s="1041"/>
      <c r="BQ119" s="1035">
        <v>18457353</v>
      </c>
      <c r="BR119" s="1036"/>
      <c r="BS119" s="1036"/>
      <c r="BT119" s="1036"/>
      <c r="BU119" s="1036"/>
      <c r="BV119" s="1036">
        <v>17275388</v>
      </c>
      <c r="BW119" s="1036"/>
      <c r="BX119" s="1036"/>
      <c r="BY119" s="1036"/>
      <c r="BZ119" s="1036"/>
      <c r="CA119" s="1036">
        <v>17530080</v>
      </c>
      <c r="CB119" s="1036"/>
      <c r="CC119" s="1036"/>
      <c r="CD119" s="1036"/>
      <c r="CE119" s="1036"/>
      <c r="CF119" s="1037"/>
      <c r="CG119" s="1038"/>
      <c r="CH119" s="1038"/>
      <c r="CI119" s="1038"/>
      <c r="CJ119" s="1039"/>
      <c r="CK119" s="986"/>
      <c r="CL119" s="987"/>
      <c r="CM119" s="1009" t="s">
        <v>476</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60053</v>
      </c>
      <c r="DH119" s="1022"/>
      <c r="DI119" s="1022"/>
      <c r="DJ119" s="1022"/>
      <c r="DK119" s="1023"/>
      <c r="DL119" s="1021">
        <v>58972</v>
      </c>
      <c r="DM119" s="1022"/>
      <c r="DN119" s="1022"/>
      <c r="DO119" s="1022"/>
      <c r="DP119" s="1023"/>
      <c r="DQ119" s="1021">
        <v>54233</v>
      </c>
      <c r="DR119" s="1022"/>
      <c r="DS119" s="1022"/>
      <c r="DT119" s="1022"/>
      <c r="DU119" s="1023"/>
      <c r="DV119" s="1024">
        <v>1</v>
      </c>
      <c r="DW119" s="1025"/>
      <c r="DX119" s="1025"/>
      <c r="DY119" s="1025"/>
      <c r="DZ119" s="1026"/>
    </row>
    <row r="120" spans="1:130" s="230" customFormat="1" ht="26.25" customHeight="1" x14ac:dyDescent="0.15">
      <c r="A120" s="1093"/>
      <c r="B120" s="985"/>
      <c r="C120" s="958" t="s">
        <v>452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450</v>
      </c>
      <c r="AB120" s="995"/>
      <c r="AC120" s="995"/>
      <c r="AD120" s="995"/>
      <c r="AE120" s="996"/>
      <c r="AF120" s="997" t="s">
        <v>457</v>
      </c>
      <c r="AG120" s="995"/>
      <c r="AH120" s="995"/>
      <c r="AI120" s="995"/>
      <c r="AJ120" s="996"/>
      <c r="AK120" s="997" t="s">
        <v>450</v>
      </c>
      <c r="AL120" s="995"/>
      <c r="AM120" s="995"/>
      <c r="AN120" s="995"/>
      <c r="AO120" s="996"/>
      <c r="AP120" s="998" t="s">
        <v>457</v>
      </c>
      <c r="AQ120" s="999"/>
      <c r="AR120" s="999"/>
      <c r="AS120" s="999"/>
      <c r="AT120" s="1000"/>
      <c r="AU120" s="1027" t="s">
        <v>477</v>
      </c>
      <c r="AV120" s="1028"/>
      <c r="AW120" s="1028"/>
      <c r="AX120" s="1028"/>
      <c r="AY120" s="1029"/>
      <c r="AZ120" s="965" t="s">
        <v>478</v>
      </c>
      <c r="BA120" s="933"/>
      <c r="BB120" s="933"/>
      <c r="BC120" s="933"/>
      <c r="BD120" s="933"/>
      <c r="BE120" s="933"/>
      <c r="BF120" s="933"/>
      <c r="BG120" s="933"/>
      <c r="BH120" s="933"/>
      <c r="BI120" s="933"/>
      <c r="BJ120" s="933"/>
      <c r="BK120" s="933"/>
      <c r="BL120" s="933"/>
      <c r="BM120" s="933"/>
      <c r="BN120" s="933"/>
      <c r="BO120" s="933"/>
      <c r="BP120" s="934"/>
      <c r="BQ120" s="966">
        <v>7863555</v>
      </c>
      <c r="BR120" s="967"/>
      <c r="BS120" s="967"/>
      <c r="BT120" s="967"/>
      <c r="BU120" s="967"/>
      <c r="BV120" s="967">
        <v>8643298</v>
      </c>
      <c r="BW120" s="967"/>
      <c r="BX120" s="967"/>
      <c r="BY120" s="967"/>
      <c r="BZ120" s="967"/>
      <c r="CA120" s="967">
        <v>9177175</v>
      </c>
      <c r="CB120" s="967"/>
      <c r="CC120" s="967"/>
      <c r="CD120" s="967"/>
      <c r="CE120" s="967"/>
      <c r="CF120" s="980">
        <v>170.3</v>
      </c>
      <c r="CG120" s="981"/>
      <c r="CH120" s="981"/>
      <c r="CI120" s="981"/>
      <c r="CJ120" s="981"/>
      <c r="CK120" s="1042" t="s">
        <v>479</v>
      </c>
      <c r="CL120" s="1043"/>
      <c r="CM120" s="1043"/>
      <c r="CN120" s="1043"/>
      <c r="CO120" s="1044"/>
      <c r="CP120" s="1050" t="s">
        <v>480</v>
      </c>
      <c r="CQ120" s="1051"/>
      <c r="CR120" s="1051"/>
      <c r="CS120" s="1051"/>
      <c r="CT120" s="1051"/>
      <c r="CU120" s="1051"/>
      <c r="CV120" s="1051"/>
      <c r="CW120" s="1051"/>
      <c r="CX120" s="1051"/>
      <c r="CY120" s="1051"/>
      <c r="CZ120" s="1051"/>
      <c r="DA120" s="1051"/>
      <c r="DB120" s="1051"/>
      <c r="DC120" s="1051"/>
      <c r="DD120" s="1051"/>
      <c r="DE120" s="1051"/>
      <c r="DF120" s="1052"/>
      <c r="DG120" s="966" t="s">
        <v>400</v>
      </c>
      <c r="DH120" s="967"/>
      <c r="DI120" s="967"/>
      <c r="DJ120" s="967"/>
      <c r="DK120" s="967"/>
      <c r="DL120" s="967" t="s">
        <v>400</v>
      </c>
      <c r="DM120" s="967"/>
      <c r="DN120" s="967"/>
      <c r="DO120" s="967"/>
      <c r="DP120" s="967"/>
      <c r="DQ120" s="967">
        <v>2935362</v>
      </c>
      <c r="DR120" s="967"/>
      <c r="DS120" s="967"/>
      <c r="DT120" s="967"/>
      <c r="DU120" s="967"/>
      <c r="DV120" s="968">
        <v>54.5</v>
      </c>
      <c r="DW120" s="968"/>
      <c r="DX120" s="968"/>
      <c r="DY120" s="968"/>
      <c r="DZ120" s="969"/>
    </row>
    <row r="121" spans="1:130" s="230" customFormat="1" ht="26.25" customHeight="1" x14ac:dyDescent="0.15">
      <c r="A121" s="1093"/>
      <c r="B121" s="985"/>
      <c r="C121" s="1010" t="s">
        <v>481</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450</v>
      </c>
      <c r="AB121" s="995"/>
      <c r="AC121" s="995"/>
      <c r="AD121" s="995"/>
      <c r="AE121" s="996"/>
      <c r="AF121" s="997" t="s">
        <v>400</v>
      </c>
      <c r="AG121" s="995"/>
      <c r="AH121" s="995"/>
      <c r="AI121" s="995"/>
      <c r="AJ121" s="996"/>
      <c r="AK121" s="997" t="s">
        <v>457</v>
      </c>
      <c r="AL121" s="995"/>
      <c r="AM121" s="995"/>
      <c r="AN121" s="995"/>
      <c r="AO121" s="996"/>
      <c r="AP121" s="998" t="s">
        <v>457</v>
      </c>
      <c r="AQ121" s="999"/>
      <c r="AR121" s="999"/>
      <c r="AS121" s="999"/>
      <c r="AT121" s="1000"/>
      <c r="AU121" s="1030"/>
      <c r="AV121" s="1031"/>
      <c r="AW121" s="1031"/>
      <c r="AX121" s="1031"/>
      <c r="AY121" s="1032"/>
      <c r="AZ121" s="958" t="s">
        <v>482</v>
      </c>
      <c r="BA121" s="959"/>
      <c r="BB121" s="959"/>
      <c r="BC121" s="959"/>
      <c r="BD121" s="959"/>
      <c r="BE121" s="959"/>
      <c r="BF121" s="959"/>
      <c r="BG121" s="959"/>
      <c r="BH121" s="959"/>
      <c r="BI121" s="959"/>
      <c r="BJ121" s="959"/>
      <c r="BK121" s="959"/>
      <c r="BL121" s="959"/>
      <c r="BM121" s="959"/>
      <c r="BN121" s="959"/>
      <c r="BO121" s="959"/>
      <c r="BP121" s="960"/>
      <c r="BQ121" s="961">
        <v>109676</v>
      </c>
      <c r="BR121" s="962"/>
      <c r="BS121" s="962"/>
      <c r="BT121" s="962"/>
      <c r="BU121" s="962"/>
      <c r="BV121" s="962">
        <v>68674</v>
      </c>
      <c r="BW121" s="962"/>
      <c r="BX121" s="962"/>
      <c r="BY121" s="962"/>
      <c r="BZ121" s="962"/>
      <c r="CA121" s="962">
        <v>44445</v>
      </c>
      <c r="CB121" s="962"/>
      <c r="CC121" s="962"/>
      <c r="CD121" s="962"/>
      <c r="CE121" s="962"/>
      <c r="CF121" s="956">
        <v>0.8</v>
      </c>
      <c r="CG121" s="957"/>
      <c r="CH121" s="957"/>
      <c r="CI121" s="957"/>
      <c r="CJ121" s="957"/>
      <c r="CK121" s="1045"/>
      <c r="CL121" s="1046"/>
      <c r="CM121" s="1046"/>
      <c r="CN121" s="1046"/>
      <c r="CO121" s="1047"/>
      <c r="CP121" s="1055" t="s">
        <v>483</v>
      </c>
      <c r="CQ121" s="1056"/>
      <c r="CR121" s="1056"/>
      <c r="CS121" s="1056"/>
      <c r="CT121" s="1056"/>
      <c r="CU121" s="1056"/>
      <c r="CV121" s="1056"/>
      <c r="CW121" s="1056"/>
      <c r="CX121" s="1056"/>
      <c r="CY121" s="1056"/>
      <c r="CZ121" s="1056"/>
      <c r="DA121" s="1056"/>
      <c r="DB121" s="1056"/>
      <c r="DC121" s="1056"/>
      <c r="DD121" s="1056"/>
      <c r="DE121" s="1056"/>
      <c r="DF121" s="1057"/>
      <c r="DG121" s="961" t="s">
        <v>457</v>
      </c>
      <c r="DH121" s="962"/>
      <c r="DI121" s="962"/>
      <c r="DJ121" s="962"/>
      <c r="DK121" s="962"/>
      <c r="DL121" s="962" t="s">
        <v>450</v>
      </c>
      <c r="DM121" s="962"/>
      <c r="DN121" s="962"/>
      <c r="DO121" s="962"/>
      <c r="DP121" s="962"/>
      <c r="DQ121" s="962">
        <v>900819</v>
      </c>
      <c r="DR121" s="962"/>
      <c r="DS121" s="962"/>
      <c r="DT121" s="962"/>
      <c r="DU121" s="962"/>
      <c r="DV121" s="963">
        <v>16.7</v>
      </c>
      <c r="DW121" s="963"/>
      <c r="DX121" s="963"/>
      <c r="DY121" s="963"/>
      <c r="DZ121" s="964"/>
    </row>
    <row r="122" spans="1:130" s="230" customFormat="1" ht="26.25" customHeight="1" x14ac:dyDescent="0.15">
      <c r="A122" s="1093"/>
      <c r="B122" s="985"/>
      <c r="C122" s="958" t="s">
        <v>463</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457</v>
      </c>
      <c r="AB122" s="995"/>
      <c r="AC122" s="995"/>
      <c r="AD122" s="995"/>
      <c r="AE122" s="996"/>
      <c r="AF122" s="997" t="s">
        <v>449</v>
      </c>
      <c r="AG122" s="995"/>
      <c r="AH122" s="995"/>
      <c r="AI122" s="995"/>
      <c r="AJ122" s="996"/>
      <c r="AK122" s="997" t="s">
        <v>400</v>
      </c>
      <c r="AL122" s="995"/>
      <c r="AM122" s="995"/>
      <c r="AN122" s="995"/>
      <c r="AO122" s="996"/>
      <c r="AP122" s="998" t="s">
        <v>449</v>
      </c>
      <c r="AQ122" s="999"/>
      <c r="AR122" s="999"/>
      <c r="AS122" s="999"/>
      <c r="AT122" s="1000"/>
      <c r="AU122" s="1030"/>
      <c r="AV122" s="1031"/>
      <c r="AW122" s="1031"/>
      <c r="AX122" s="1031"/>
      <c r="AY122" s="1032"/>
      <c r="AZ122" s="1009" t="s">
        <v>484</v>
      </c>
      <c r="BA122" s="1001"/>
      <c r="BB122" s="1001"/>
      <c r="BC122" s="1001"/>
      <c r="BD122" s="1001"/>
      <c r="BE122" s="1001"/>
      <c r="BF122" s="1001"/>
      <c r="BG122" s="1001"/>
      <c r="BH122" s="1001"/>
      <c r="BI122" s="1001"/>
      <c r="BJ122" s="1001"/>
      <c r="BK122" s="1001"/>
      <c r="BL122" s="1001"/>
      <c r="BM122" s="1001"/>
      <c r="BN122" s="1001"/>
      <c r="BO122" s="1001"/>
      <c r="BP122" s="1002"/>
      <c r="BQ122" s="1035">
        <v>11635005</v>
      </c>
      <c r="BR122" s="1036"/>
      <c r="BS122" s="1036"/>
      <c r="BT122" s="1036"/>
      <c r="BU122" s="1036"/>
      <c r="BV122" s="1036">
        <v>11152799</v>
      </c>
      <c r="BW122" s="1036"/>
      <c r="BX122" s="1036"/>
      <c r="BY122" s="1036"/>
      <c r="BZ122" s="1036"/>
      <c r="CA122" s="1036">
        <v>11451873</v>
      </c>
      <c r="CB122" s="1036"/>
      <c r="CC122" s="1036"/>
      <c r="CD122" s="1036"/>
      <c r="CE122" s="1036"/>
      <c r="CF122" s="1053">
        <v>212.5</v>
      </c>
      <c r="CG122" s="1054"/>
      <c r="CH122" s="1054"/>
      <c r="CI122" s="1054"/>
      <c r="CJ122" s="1054"/>
      <c r="CK122" s="1045"/>
      <c r="CL122" s="1046"/>
      <c r="CM122" s="1046"/>
      <c r="CN122" s="1046"/>
      <c r="CO122" s="1047"/>
      <c r="CP122" s="1055" t="s">
        <v>485</v>
      </c>
      <c r="CQ122" s="1056"/>
      <c r="CR122" s="1056"/>
      <c r="CS122" s="1056"/>
      <c r="CT122" s="1056"/>
      <c r="CU122" s="1056"/>
      <c r="CV122" s="1056"/>
      <c r="CW122" s="1056"/>
      <c r="CX122" s="1056"/>
      <c r="CY122" s="1056"/>
      <c r="CZ122" s="1056"/>
      <c r="DA122" s="1056"/>
      <c r="DB122" s="1056"/>
      <c r="DC122" s="1056"/>
      <c r="DD122" s="1056"/>
      <c r="DE122" s="1056"/>
      <c r="DF122" s="1057"/>
      <c r="DG122" s="961" t="s">
        <v>457</v>
      </c>
      <c r="DH122" s="962"/>
      <c r="DI122" s="962"/>
      <c r="DJ122" s="962"/>
      <c r="DK122" s="962"/>
      <c r="DL122" s="962" t="s">
        <v>450</v>
      </c>
      <c r="DM122" s="962"/>
      <c r="DN122" s="962"/>
      <c r="DO122" s="962"/>
      <c r="DP122" s="962"/>
      <c r="DQ122" s="962" t="s">
        <v>457</v>
      </c>
      <c r="DR122" s="962"/>
      <c r="DS122" s="962"/>
      <c r="DT122" s="962"/>
      <c r="DU122" s="962"/>
      <c r="DV122" s="963" t="s">
        <v>457</v>
      </c>
      <c r="DW122" s="963"/>
      <c r="DX122" s="963"/>
      <c r="DY122" s="963"/>
      <c r="DZ122" s="964"/>
    </row>
    <row r="123" spans="1:130" s="230" customFormat="1" ht="26.25" customHeight="1" x14ac:dyDescent="0.15">
      <c r="A123" s="1093"/>
      <c r="B123" s="985"/>
      <c r="C123" s="958" t="s">
        <v>469</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457</v>
      </c>
      <c r="AB123" s="995"/>
      <c r="AC123" s="995"/>
      <c r="AD123" s="995"/>
      <c r="AE123" s="996"/>
      <c r="AF123" s="997" t="s">
        <v>400</v>
      </c>
      <c r="AG123" s="995"/>
      <c r="AH123" s="995"/>
      <c r="AI123" s="995"/>
      <c r="AJ123" s="996"/>
      <c r="AK123" s="997" t="s">
        <v>457</v>
      </c>
      <c r="AL123" s="995"/>
      <c r="AM123" s="995"/>
      <c r="AN123" s="995"/>
      <c r="AO123" s="996"/>
      <c r="AP123" s="998" t="s">
        <v>400</v>
      </c>
      <c r="AQ123" s="999"/>
      <c r="AR123" s="999"/>
      <c r="AS123" s="999"/>
      <c r="AT123" s="1000"/>
      <c r="AU123" s="1033"/>
      <c r="AV123" s="1034"/>
      <c r="AW123" s="1034"/>
      <c r="AX123" s="1034"/>
      <c r="AY123" s="1034"/>
      <c r="AZ123" s="251" t="s">
        <v>193</v>
      </c>
      <c r="BA123" s="251"/>
      <c r="BB123" s="251"/>
      <c r="BC123" s="251"/>
      <c r="BD123" s="251"/>
      <c r="BE123" s="251"/>
      <c r="BF123" s="251"/>
      <c r="BG123" s="251"/>
      <c r="BH123" s="251"/>
      <c r="BI123" s="251"/>
      <c r="BJ123" s="251"/>
      <c r="BK123" s="251"/>
      <c r="BL123" s="251"/>
      <c r="BM123" s="251"/>
      <c r="BN123" s="251"/>
      <c r="BO123" s="1013" t="s">
        <v>486</v>
      </c>
      <c r="BP123" s="1041"/>
      <c r="BQ123" s="1099">
        <v>19608236</v>
      </c>
      <c r="BR123" s="1100"/>
      <c r="BS123" s="1100"/>
      <c r="BT123" s="1100"/>
      <c r="BU123" s="1100"/>
      <c r="BV123" s="1100">
        <v>19864771</v>
      </c>
      <c r="BW123" s="1100"/>
      <c r="BX123" s="1100"/>
      <c r="BY123" s="1100"/>
      <c r="BZ123" s="1100"/>
      <c r="CA123" s="1100">
        <v>20673493</v>
      </c>
      <c r="CB123" s="1100"/>
      <c r="CC123" s="1100"/>
      <c r="CD123" s="1100"/>
      <c r="CE123" s="1100"/>
      <c r="CF123" s="1037"/>
      <c r="CG123" s="1038"/>
      <c r="CH123" s="1038"/>
      <c r="CI123" s="1038"/>
      <c r="CJ123" s="1039"/>
      <c r="CK123" s="1045"/>
      <c r="CL123" s="1046"/>
      <c r="CM123" s="1046"/>
      <c r="CN123" s="1046"/>
      <c r="CO123" s="1047"/>
      <c r="CP123" s="1055" t="s">
        <v>487</v>
      </c>
      <c r="CQ123" s="1056"/>
      <c r="CR123" s="1056"/>
      <c r="CS123" s="1056"/>
      <c r="CT123" s="1056"/>
      <c r="CU123" s="1056"/>
      <c r="CV123" s="1056"/>
      <c r="CW123" s="1056"/>
      <c r="CX123" s="1056"/>
      <c r="CY123" s="1056"/>
      <c r="CZ123" s="1056"/>
      <c r="DA123" s="1056"/>
      <c r="DB123" s="1056"/>
      <c r="DC123" s="1056"/>
      <c r="DD123" s="1056"/>
      <c r="DE123" s="1056"/>
      <c r="DF123" s="1057"/>
      <c r="DG123" s="994" t="s">
        <v>400</v>
      </c>
      <c r="DH123" s="995"/>
      <c r="DI123" s="995"/>
      <c r="DJ123" s="995"/>
      <c r="DK123" s="996"/>
      <c r="DL123" s="997" t="s">
        <v>400</v>
      </c>
      <c r="DM123" s="995"/>
      <c r="DN123" s="995"/>
      <c r="DO123" s="995"/>
      <c r="DP123" s="996"/>
      <c r="DQ123" s="997" t="s">
        <v>400</v>
      </c>
      <c r="DR123" s="995"/>
      <c r="DS123" s="995"/>
      <c r="DT123" s="995"/>
      <c r="DU123" s="996"/>
      <c r="DV123" s="998" t="s">
        <v>457</v>
      </c>
      <c r="DW123" s="999"/>
      <c r="DX123" s="999"/>
      <c r="DY123" s="999"/>
      <c r="DZ123" s="1000"/>
    </row>
    <row r="124" spans="1:130" s="230" customFormat="1" ht="26.25" customHeight="1" thickBot="1" x14ac:dyDescent="0.2">
      <c r="A124" s="1093"/>
      <c r="B124" s="985"/>
      <c r="C124" s="958" t="s">
        <v>472</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457</v>
      </c>
      <c r="AB124" s="995"/>
      <c r="AC124" s="995"/>
      <c r="AD124" s="995"/>
      <c r="AE124" s="996"/>
      <c r="AF124" s="997" t="s">
        <v>400</v>
      </c>
      <c r="AG124" s="995"/>
      <c r="AH124" s="995"/>
      <c r="AI124" s="995"/>
      <c r="AJ124" s="996"/>
      <c r="AK124" s="997" t="s">
        <v>488</v>
      </c>
      <c r="AL124" s="995"/>
      <c r="AM124" s="995"/>
      <c r="AN124" s="995"/>
      <c r="AO124" s="996"/>
      <c r="AP124" s="998" t="s">
        <v>488</v>
      </c>
      <c r="AQ124" s="999"/>
      <c r="AR124" s="999"/>
      <c r="AS124" s="999"/>
      <c r="AT124" s="1000"/>
      <c r="AU124" s="1095" t="s">
        <v>489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488</v>
      </c>
      <c r="BR124" s="1063"/>
      <c r="BS124" s="1063"/>
      <c r="BT124" s="1063"/>
      <c r="BU124" s="1063"/>
      <c r="BV124" s="1063" t="s">
        <v>400</v>
      </c>
      <c r="BW124" s="1063"/>
      <c r="BX124" s="1063"/>
      <c r="BY124" s="1063"/>
      <c r="BZ124" s="1063"/>
      <c r="CA124" s="1063" t="s">
        <v>400</v>
      </c>
      <c r="CB124" s="1063"/>
      <c r="CC124" s="1063"/>
      <c r="CD124" s="1063"/>
      <c r="CE124" s="1063"/>
      <c r="CF124" s="1064"/>
      <c r="CG124" s="1065"/>
      <c r="CH124" s="1065"/>
      <c r="CI124" s="1065"/>
      <c r="CJ124" s="1066"/>
      <c r="CK124" s="1048"/>
      <c r="CL124" s="1048"/>
      <c r="CM124" s="1048"/>
      <c r="CN124" s="1048"/>
      <c r="CO124" s="1049"/>
      <c r="CP124" s="1055" t="s">
        <v>490</v>
      </c>
      <c r="CQ124" s="1056"/>
      <c r="CR124" s="1056"/>
      <c r="CS124" s="1056"/>
      <c r="CT124" s="1056"/>
      <c r="CU124" s="1056"/>
      <c r="CV124" s="1056"/>
      <c r="CW124" s="1056"/>
      <c r="CX124" s="1056"/>
      <c r="CY124" s="1056"/>
      <c r="CZ124" s="1056"/>
      <c r="DA124" s="1056"/>
      <c r="DB124" s="1056"/>
      <c r="DC124" s="1056"/>
      <c r="DD124" s="1056"/>
      <c r="DE124" s="1056"/>
      <c r="DF124" s="1057"/>
      <c r="DG124" s="1040">
        <v>4898104</v>
      </c>
      <c r="DH124" s="1022"/>
      <c r="DI124" s="1022"/>
      <c r="DJ124" s="1022"/>
      <c r="DK124" s="1023"/>
      <c r="DL124" s="1021">
        <v>4334790</v>
      </c>
      <c r="DM124" s="1022"/>
      <c r="DN124" s="1022"/>
      <c r="DO124" s="1022"/>
      <c r="DP124" s="1023"/>
      <c r="DQ124" s="1021" t="s">
        <v>491</v>
      </c>
      <c r="DR124" s="1022"/>
      <c r="DS124" s="1022"/>
      <c r="DT124" s="1022"/>
      <c r="DU124" s="1023"/>
      <c r="DV124" s="1024" t="s">
        <v>420</v>
      </c>
      <c r="DW124" s="1025"/>
      <c r="DX124" s="1025"/>
      <c r="DY124" s="1025"/>
      <c r="DZ124" s="1026"/>
    </row>
    <row r="125" spans="1:130" s="230" customFormat="1" ht="26.25" customHeight="1" x14ac:dyDescent="0.15">
      <c r="A125" s="1093"/>
      <c r="B125" s="985"/>
      <c r="C125" s="958" t="s">
        <v>474</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492</v>
      </c>
      <c r="AB125" s="995"/>
      <c r="AC125" s="995"/>
      <c r="AD125" s="995"/>
      <c r="AE125" s="996"/>
      <c r="AF125" s="997" t="s">
        <v>488</v>
      </c>
      <c r="AG125" s="995"/>
      <c r="AH125" s="995"/>
      <c r="AI125" s="995"/>
      <c r="AJ125" s="996"/>
      <c r="AK125" s="997" t="s">
        <v>492</v>
      </c>
      <c r="AL125" s="995"/>
      <c r="AM125" s="995"/>
      <c r="AN125" s="995"/>
      <c r="AO125" s="996"/>
      <c r="AP125" s="998" t="s">
        <v>447</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493</v>
      </c>
      <c r="CL125" s="1043"/>
      <c r="CM125" s="1043"/>
      <c r="CN125" s="1043"/>
      <c r="CO125" s="1044"/>
      <c r="CP125" s="965" t="s">
        <v>494</v>
      </c>
      <c r="CQ125" s="933"/>
      <c r="CR125" s="933"/>
      <c r="CS125" s="933"/>
      <c r="CT125" s="933"/>
      <c r="CU125" s="933"/>
      <c r="CV125" s="933"/>
      <c r="CW125" s="933"/>
      <c r="CX125" s="933"/>
      <c r="CY125" s="933"/>
      <c r="CZ125" s="933"/>
      <c r="DA125" s="933"/>
      <c r="DB125" s="933"/>
      <c r="DC125" s="933"/>
      <c r="DD125" s="933"/>
      <c r="DE125" s="933"/>
      <c r="DF125" s="934"/>
      <c r="DG125" s="966" t="s">
        <v>488</v>
      </c>
      <c r="DH125" s="967"/>
      <c r="DI125" s="967"/>
      <c r="DJ125" s="967"/>
      <c r="DK125" s="967"/>
      <c r="DL125" s="967" t="s">
        <v>420</v>
      </c>
      <c r="DM125" s="967"/>
      <c r="DN125" s="967"/>
      <c r="DO125" s="967"/>
      <c r="DP125" s="967"/>
      <c r="DQ125" s="967" t="s">
        <v>495</v>
      </c>
      <c r="DR125" s="967"/>
      <c r="DS125" s="967"/>
      <c r="DT125" s="967"/>
      <c r="DU125" s="967"/>
      <c r="DV125" s="968" t="s">
        <v>496</v>
      </c>
      <c r="DW125" s="968"/>
      <c r="DX125" s="968"/>
      <c r="DY125" s="968"/>
      <c r="DZ125" s="969"/>
    </row>
    <row r="126" spans="1:130" s="230" customFormat="1" ht="26.25" customHeight="1" thickBot="1" x14ac:dyDescent="0.2">
      <c r="A126" s="1093"/>
      <c r="B126" s="985"/>
      <c r="C126" s="958" t="s">
        <v>476</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345</v>
      </c>
      <c r="AB126" s="995"/>
      <c r="AC126" s="995"/>
      <c r="AD126" s="995"/>
      <c r="AE126" s="996"/>
      <c r="AF126" s="997">
        <v>1643</v>
      </c>
      <c r="AG126" s="995"/>
      <c r="AH126" s="995"/>
      <c r="AI126" s="995"/>
      <c r="AJ126" s="996"/>
      <c r="AK126" s="997">
        <v>4740</v>
      </c>
      <c r="AL126" s="995"/>
      <c r="AM126" s="995"/>
      <c r="AN126" s="995"/>
      <c r="AO126" s="996"/>
      <c r="AP126" s="998">
        <v>0.1</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497</v>
      </c>
      <c r="CQ126" s="959"/>
      <c r="CR126" s="959"/>
      <c r="CS126" s="959"/>
      <c r="CT126" s="959"/>
      <c r="CU126" s="959"/>
      <c r="CV126" s="959"/>
      <c r="CW126" s="959"/>
      <c r="CX126" s="959"/>
      <c r="CY126" s="959"/>
      <c r="CZ126" s="959"/>
      <c r="DA126" s="959"/>
      <c r="DB126" s="959"/>
      <c r="DC126" s="959"/>
      <c r="DD126" s="959"/>
      <c r="DE126" s="959"/>
      <c r="DF126" s="960"/>
      <c r="DG126" s="961" t="s">
        <v>498</v>
      </c>
      <c r="DH126" s="962"/>
      <c r="DI126" s="962"/>
      <c r="DJ126" s="962"/>
      <c r="DK126" s="962"/>
      <c r="DL126" s="962" t="s">
        <v>447</v>
      </c>
      <c r="DM126" s="962"/>
      <c r="DN126" s="962"/>
      <c r="DO126" s="962"/>
      <c r="DP126" s="962"/>
      <c r="DQ126" s="962" t="s">
        <v>491</v>
      </c>
      <c r="DR126" s="962"/>
      <c r="DS126" s="962"/>
      <c r="DT126" s="962"/>
      <c r="DU126" s="962"/>
      <c r="DV126" s="963" t="s">
        <v>496</v>
      </c>
      <c r="DW126" s="963"/>
      <c r="DX126" s="963"/>
      <c r="DY126" s="963"/>
      <c r="DZ126" s="964"/>
    </row>
    <row r="127" spans="1:130" s="230" customFormat="1" ht="26.25" customHeight="1" x14ac:dyDescent="0.15">
      <c r="A127" s="1094"/>
      <c r="B127" s="987"/>
      <c r="C127" s="1009" t="s">
        <v>499</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488</v>
      </c>
      <c r="AB127" s="995"/>
      <c r="AC127" s="995"/>
      <c r="AD127" s="995"/>
      <c r="AE127" s="996"/>
      <c r="AF127" s="997" t="s">
        <v>420</v>
      </c>
      <c r="AG127" s="995"/>
      <c r="AH127" s="995"/>
      <c r="AI127" s="995"/>
      <c r="AJ127" s="996"/>
      <c r="AK127" s="997" t="s">
        <v>420</v>
      </c>
      <c r="AL127" s="995"/>
      <c r="AM127" s="995"/>
      <c r="AN127" s="995"/>
      <c r="AO127" s="996"/>
      <c r="AP127" s="998" t="s">
        <v>449</v>
      </c>
      <c r="AQ127" s="999"/>
      <c r="AR127" s="999"/>
      <c r="AS127" s="999"/>
      <c r="AT127" s="1000"/>
      <c r="AU127" s="232"/>
      <c r="AV127" s="232"/>
      <c r="AW127" s="232"/>
      <c r="AX127" s="1067" t="s">
        <v>500</v>
      </c>
      <c r="AY127" s="1068"/>
      <c r="AZ127" s="1068"/>
      <c r="BA127" s="1068"/>
      <c r="BB127" s="1068"/>
      <c r="BC127" s="1068"/>
      <c r="BD127" s="1068"/>
      <c r="BE127" s="1069"/>
      <c r="BF127" s="1070" t="s">
        <v>501</v>
      </c>
      <c r="BG127" s="1068"/>
      <c r="BH127" s="1068"/>
      <c r="BI127" s="1068"/>
      <c r="BJ127" s="1068"/>
      <c r="BK127" s="1068"/>
      <c r="BL127" s="1069"/>
      <c r="BM127" s="1070" t="s">
        <v>502</v>
      </c>
      <c r="BN127" s="1068"/>
      <c r="BO127" s="1068"/>
      <c r="BP127" s="1068"/>
      <c r="BQ127" s="1068"/>
      <c r="BR127" s="1068"/>
      <c r="BS127" s="1069"/>
      <c r="BT127" s="1070" t="s">
        <v>503</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504</v>
      </c>
      <c r="CQ127" s="959"/>
      <c r="CR127" s="959"/>
      <c r="CS127" s="959"/>
      <c r="CT127" s="959"/>
      <c r="CU127" s="959"/>
      <c r="CV127" s="959"/>
      <c r="CW127" s="959"/>
      <c r="CX127" s="959"/>
      <c r="CY127" s="959"/>
      <c r="CZ127" s="959"/>
      <c r="DA127" s="959"/>
      <c r="DB127" s="959"/>
      <c r="DC127" s="959"/>
      <c r="DD127" s="959"/>
      <c r="DE127" s="959"/>
      <c r="DF127" s="960"/>
      <c r="DG127" s="961" t="s">
        <v>420</v>
      </c>
      <c r="DH127" s="962"/>
      <c r="DI127" s="962"/>
      <c r="DJ127" s="962"/>
      <c r="DK127" s="962"/>
      <c r="DL127" s="962" t="s">
        <v>488</v>
      </c>
      <c r="DM127" s="962"/>
      <c r="DN127" s="962"/>
      <c r="DO127" s="962"/>
      <c r="DP127" s="962"/>
      <c r="DQ127" s="962" t="s">
        <v>420</v>
      </c>
      <c r="DR127" s="962"/>
      <c r="DS127" s="962"/>
      <c r="DT127" s="962"/>
      <c r="DU127" s="962"/>
      <c r="DV127" s="963" t="s">
        <v>491</v>
      </c>
      <c r="DW127" s="963"/>
      <c r="DX127" s="963"/>
      <c r="DY127" s="963"/>
      <c r="DZ127" s="964"/>
    </row>
    <row r="128" spans="1:130" s="230" customFormat="1" ht="26.25" customHeight="1" thickBot="1" x14ac:dyDescent="0.2">
      <c r="A128" s="1077" t="s">
        <v>505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506</v>
      </c>
      <c r="X128" s="1079"/>
      <c r="Y128" s="1079"/>
      <c r="Z128" s="1080"/>
      <c r="AA128" s="1081">
        <v>61828</v>
      </c>
      <c r="AB128" s="1082"/>
      <c r="AC128" s="1082"/>
      <c r="AD128" s="1082"/>
      <c r="AE128" s="1083"/>
      <c r="AF128" s="1084">
        <v>50144</v>
      </c>
      <c r="AG128" s="1082"/>
      <c r="AH128" s="1082"/>
      <c r="AI128" s="1082"/>
      <c r="AJ128" s="1083"/>
      <c r="AK128" s="1084">
        <v>27586</v>
      </c>
      <c r="AL128" s="1082"/>
      <c r="AM128" s="1082"/>
      <c r="AN128" s="1082"/>
      <c r="AO128" s="1083"/>
      <c r="AP128" s="1085"/>
      <c r="AQ128" s="1086"/>
      <c r="AR128" s="1086"/>
      <c r="AS128" s="1086"/>
      <c r="AT128" s="1087"/>
      <c r="AU128" s="232"/>
      <c r="AV128" s="232"/>
      <c r="AW128" s="232"/>
      <c r="AX128" s="932" t="s">
        <v>507</v>
      </c>
      <c r="AY128" s="933"/>
      <c r="AZ128" s="933"/>
      <c r="BA128" s="933"/>
      <c r="BB128" s="933"/>
      <c r="BC128" s="933"/>
      <c r="BD128" s="933"/>
      <c r="BE128" s="934"/>
      <c r="BF128" s="1088" t="s">
        <v>508</v>
      </c>
      <c r="BG128" s="1089"/>
      <c r="BH128" s="1089"/>
      <c r="BI128" s="1089"/>
      <c r="BJ128" s="1089"/>
      <c r="BK128" s="1089"/>
      <c r="BL128" s="1090"/>
      <c r="BM128" s="1088">
        <v>14.2</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509</v>
      </c>
      <c r="CQ128" s="762"/>
      <c r="CR128" s="762"/>
      <c r="CS128" s="762"/>
      <c r="CT128" s="762"/>
      <c r="CU128" s="762"/>
      <c r="CV128" s="762"/>
      <c r="CW128" s="762"/>
      <c r="CX128" s="762"/>
      <c r="CY128" s="762"/>
      <c r="CZ128" s="762"/>
      <c r="DA128" s="762"/>
      <c r="DB128" s="762"/>
      <c r="DC128" s="762"/>
      <c r="DD128" s="762"/>
      <c r="DE128" s="762"/>
      <c r="DF128" s="1072"/>
      <c r="DG128" s="1073" t="s">
        <v>488</v>
      </c>
      <c r="DH128" s="1074"/>
      <c r="DI128" s="1074"/>
      <c r="DJ128" s="1074"/>
      <c r="DK128" s="1074"/>
      <c r="DL128" s="1074" t="s">
        <v>446</v>
      </c>
      <c r="DM128" s="1074"/>
      <c r="DN128" s="1074"/>
      <c r="DO128" s="1074"/>
      <c r="DP128" s="1074"/>
      <c r="DQ128" s="1074" t="s">
        <v>488</v>
      </c>
      <c r="DR128" s="1074"/>
      <c r="DS128" s="1074"/>
      <c r="DT128" s="1074"/>
      <c r="DU128" s="1074"/>
      <c r="DV128" s="1075" t="s">
        <v>420</v>
      </c>
      <c r="DW128" s="1075"/>
      <c r="DX128" s="1075"/>
      <c r="DY128" s="1075"/>
      <c r="DZ128" s="1076"/>
    </row>
    <row r="129" spans="1:131" s="230" customFormat="1" ht="26.25" customHeight="1" x14ac:dyDescent="0.15">
      <c r="A129" s="970" t="s">
        <v>109</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510</v>
      </c>
      <c r="X129" s="1107"/>
      <c r="Y129" s="1107"/>
      <c r="Z129" s="1108"/>
      <c r="AA129" s="994">
        <v>6427828</v>
      </c>
      <c r="AB129" s="995"/>
      <c r="AC129" s="995"/>
      <c r="AD129" s="995"/>
      <c r="AE129" s="996"/>
      <c r="AF129" s="997">
        <v>6698885</v>
      </c>
      <c r="AG129" s="995"/>
      <c r="AH129" s="995"/>
      <c r="AI129" s="995"/>
      <c r="AJ129" s="996"/>
      <c r="AK129" s="997">
        <v>6587366</v>
      </c>
      <c r="AL129" s="995"/>
      <c r="AM129" s="995"/>
      <c r="AN129" s="995"/>
      <c r="AO129" s="996"/>
      <c r="AP129" s="1109"/>
      <c r="AQ129" s="1110"/>
      <c r="AR129" s="1110"/>
      <c r="AS129" s="1110"/>
      <c r="AT129" s="1111"/>
      <c r="AU129" s="233"/>
      <c r="AV129" s="233"/>
      <c r="AW129" s="233"/>
      <c r="AX129" s="1101" t="s">
        <v>511</v>
      </c>
      <c r="AY129" s="959"/>
      <c r="AZ129" s="959"/>
      <c r="BA129" s="959"/>
      <c r="BB129" s="959"/>
      <c r="BC129" s="959"/>
      <c r="BD129" s="959"/>
      <c r="BE129" s="960"/>
      <c r="BF129" s="1102" t="s">
        <v>492</v>
      </c>
      <c r="BG129" s="1103"/>
      <c r="BH129" s="1103"/>
      <c r="BI129" s="1103"/>
      <c r="BJ129" s="1103"/>
      <c r="BK129" s="1103"/>
      <c r="BL129" s="1104"/>
      <c r="BM129" s="1102">
        <v>19.2</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970" t="s">
        <v>512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513</v>
      </c>
      <c r="X130" s="1107"/>
      <c r="Y130" s="1107"/>
      <c r="Z130" s="1108"/>
      <c r="AA130" s="994">
        <v>1189224</v>
      </c>
      <c r="AB130" s="995"/>
      <c r="AC130" s="995"/>
      <c r="AD130" s="995"/>
      <c r="AE130" s="996"/>
      <c r="AF130" s="997">
        <v>1204139</v>
      </c>
      <c r="AG130" s="995"/>
      <c r="AH130" s="995"/>
      <c r="AI130" s="995"/>
      <c r="AJ130" s="996"/>
      <c r="AK130" s="997">
        <v>1198647</v>
      </c>
      <c r="AL130" s="995"/>
      <c r="AM130" s="995"/>
      <c r="AN130" s="995"/>
      <c r="AO130" s="996"/>
      <c r="AP130" s="1109"/>
      <c r="AQ130" s="1110"/>
      <c r="AR130" s="1110"/>
      <c r="AS130" s="1110"/>
      <c r="AT130" s="1111"/>
      <c r="AU130" s="233"/>
      <c r="AV130" s="233"/>
      <c r="AW130" s="233"/>
      <c r="AX130" s="1101" t="s">
        <v>514</v>
      </c>
      <c r="AY130" s="959"/>
      <c r="AZ130" s="959"/>
      <c r="BA130" s="959"/>
      <c r="BB130" s="959"/>
      <c r="BC130" s="959"/>
      <c r="BD130" s="959"/>
      <c r="BE130" s="960"/>
      <c r="BF130" s="1137">
        <v>8.1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515</v>
      </c>
      <c r="X131" s="1144"/>
      <c r="Y131" s="1144"/>
      <c r="Z131" s="1145"/>
      <c r="AA131" s="1040">
        <v>5238604</v>
      </c>
      <c r="AB131" s="1022"/>
      <c r="AC131" s="1022"/>
      <c r="AD131" s="1022"/>
      <c r="AE131" s="1023"/>
      <c r="AF131" s="1021">
        <v>5494746</v>
      </c>
      <c r="AG131" s="1022"/>
      <c r="AH131" s="1022"/>
      <c r="AI131" s="1022"/>
      <c r="AJ131" s="1023"/>
      <c r="AK131" s="1021">
        <v>5388719</v>
      </c>
      <c r="AL131" s="1022"/>
      <c r="AM131" s="1022"/>
      <c r="AN131" s="1022"/>
      <c r="AO131" s="1023"/>
      <c r="AP131" s="1146"/>
      <c r="AQ131" s="1147"/>
      <c r="AR131" s="1147"/>
      <c r="AS131" s="1147"/>
      <c r="AT131" s="1148"/>
      <c r="AU131" s="233"/>
      <c r="AV131" s="233"/>
      <c r="AW131" s="233"/>
      <c r="AX131" s="1119" t="s">
        <v>516</v>
      </c>
      <c r="AY131" s="762"/>
      <c r="AZ131" s="762"/>
      <c r="BA131" s="762"/>
      <c r="BB131" s="762"/>
      <c r="BC131" s="762"/>
      <c r="BD131" s="762"/>
      <c r="BE131" s="1072"/>
      <c r="BF131" s="1120" t="s">
        <v>449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1126" t="s">
        <v>517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518</v>
      </c>
      <c r="W132" s="1130"/>
      <c r="X132" s="1130"/>
      <c r="Y132" s="1130"/>
      <c r="Z132" s="1131"/>
      <c r="AA132" s="1132">
        <v>8.0597044560000004</v>
      </c>
      <c r="AB132" s="1133"/>
      <c r="AC132" s="1133"/>
      <c r="AD132" s="1133"/>
      <c r="AE132" s="1134"/>
      <c r="AF132" s="1135">
        <v>8.4625567769999996</v>
      </c>
      <c r="AG132" s="1133"/>
      <c r="AH132" s="1133"/>
      <c r="AI132" s="1133"/>
      <c r="AJ132" s="1134"/>
      <c r="AK132" s="1135">
        <v>7.884786718</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519</v>
      </c>
      <c r="W133" s="1113"/>
      <c r="X133" s="1113"/>
      <c r="Y133" s="1113"/>
      <c r="Z133" s="1114"/>
      <c r="AA133" s="1115">
        <v>8.3000000000000007</v>
      </c>
      <c r="AB133" s="1116"/>
      <c r="AC133" s="1116"/>
      <c r="AD133" s="1116"/>
      <c r="AE133" s="1117"/>
      <c r="AF133" s="1115">
        <v>8.3000000000000007</v>
      </c>
      <c r="AG133" s="1116"/>
      <c r="AH133" s="1116"/>
      <c r="AI133" s="1116"/>
      <c r="AJ133" s="1117"/>
      <c r="AK133" s="1115">
        <v>8.1</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kWD7o9conbzC3S2nn1Dn4+tHxs/KhGDrIelawGo8kpeHw6vyXQCCpRNzfp4uj7ect++OG9Uam8Sb50+NrXFQlA==" saltValue="5ScwbFGfndVJvkpf9MsUA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520</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GLTqSWadEEOrYyawVVq0hV8Soi+xNbomOYnsSkPIYJJCxYs5h9rLsccbNeYqIxvpFovQ4lUlT3NvYdnPA6+aPw==" saltValue="petNY54jrLz4Z1iHTMJ+qA==" spinCount="100000" sheet="1" objects="1" scenarios="1"/>
  <dataConsolidate/>
  <phoneticPr fontId="2"/>
  <printOptions horizontalCentered="1" verticalCentered="1"/>
  <pageMargins left="0" right="0" top="0" bottom="0" header="0" footer="0"/>
  <pageSetup paperSize="9" scale="31" orientation="portrait" horizontalDpi="1200" verticalDpi="12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ajjYKnqxspw+1ausjiF4TlCrdhxij1RSBg8b4wsSWKN2h4rB7FFjdtD59mA/d8/WfpDzyRf2cUOQSNkMMVslQ==" saltValue="7wWlk5O5LgJz/3GTsHO1F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521</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522</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523</v>
      </c>
      <c r="AP7" s="272"/>
      <c r="AQ7" s="273" t="s">
        <v>524</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525</v>
      </c>
      <c r="AQ8" s="279" t="s">
        <v>526</v>
      </c>
      <c r="AR8" s="280" t="s">
        <v>527</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528</v>
      </c>
      <c r="AL9" s="1153"/>
      <c r="AM9" s="1153"/>
      <c r="AN9" s="1154"/>
      <c r="AO9" s="281">
        <v>1668206</v>
      </c>
      <c r="AP9" s="281">
        <v>114622</v>
      </c>
      <c r="AQ9" s="282">
        <v>121814</v>
      </c>
      <c r="AR9" s="283">
        <v>-5.9</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529</v>
      </c>
      <c r="AL10" s="1153"/>
      <c r="AM10" s="1153"/>
      <c r="AN10" s="1154"/>
      <c r="AO10" s="284">
        <v>228540</v>
      </c>
      <c r="AP10" s="284">
        <v>15703</v>
      </c>
      <c r="AQ10" s="285">
        <v>18777</v>
      </c>
      <c r="AR10" s="286">
        <v>-16.399999999999999</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530</v>
      </c>
      <c r="AL11" s="1153"/>
      <c r="AM11" s="1153"/>
      <c r="AN11" s="1154"/>
      <c r="AO11" s="284" t="s">
        <v>531</v>
      </c>
      <c r="AP11" s="284" t="s">
        <v>531</v>
      </c>
      <c r="AQ11" s="285">
        <v>3489</v>
      </c>
      <c r="AR11" s="286" t="s">
        <v>531</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532</v>
      </c>
      <c r="AL12" s="1153"/>
      <c r="AM12" s="1153"/>
      <c r="AN12" s="1154"/>
      <c r="AO12" s="284" t="s">
        <v>531</v>
      </c>
      <c r="AP12" s="284" t="s">
        <v>531</v>
      </c>
      <c r="AQ12" s="285" t="s">
        <v>531</v>
      </c>
      <c r="AR12" s="286" t="s">
        <v>531</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533</v>
      </c>
      <c r="AL13" s="1153"/>
      <c r="AM13" s="1153"/>
      <c r="AN13" s="1154"/>
      <c r="AO13" s="284">
        <v>48515</v>
      </c>
      <c r="AP13" s="284">
        <v>3333</v>
      </c>
      <c r="AQ13" s="285">
        <v>6796</v>
      </c>
      <c r="AR13" s="286">
        <v>-51</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534</v>
      </c>
      <c r="AL14" s="1153"/>
      <c r="AM14" s="1153"/>
      <c r="AN14" s="1154"/>
      <c r="AO14" s="284">
        <v>22795</v>
      </c>
      <c r="AP14" s="284">
        <v>1566</v>
      </c>
      <c r="AQ14" s="285">
        <v>2572</v>
      </c>
      <c r="AR14" s="286">
        <v>-39.1</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535</v>
      </c>
      <c r="AL15" s="1156"/>
      <c r="AM15" s="1156"/>
      <c r="AN15" s="1157"/>
      <c r="AO15" s="284">
        <v>-161701</v>
      </c>
      <c r="AP15" s="284">
        <v>-11110</v>
      </c>
      <c r="AQ15" s="285">
        <v>-9119</v>
      </c>
      <c r="AR15" s="286">
        <v>21.8</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193</v>
      </c>
      <c r="AL16" s="1156"/>
      <c r="AM16" s="1156"/>
      <c r="AN16" s="1157"/>
      <c r="AO16" s="284">
        <v>1806355</v>
      </c>
      <c r="AP16" s="284">
        <v>124114</v>
      </c>
      <c r="AQ16" s="285">
        <v>144330</v>
      </c>
      <c r="AR16" s="286">
        <v>-14</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536</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537</v>
      </c>
      <c r="AP20" s="293" t="s">
        <v>538</v>
      </c>
      <c r="AQ20" s="294" t="s">
        <v>539</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540</v>
      </c>
      <c r="AL21" s="1159"/>
      <c r="AM21" s="1159"/>
      <c r="AN21" s="1160"/>
      <c r="AO21" s="297">
        <v>11.06</v>
      </c>
      <c r="AP21" s="298">
        <v>12.76</v>
      </c>
      <c r="AQ21" s="299">
        <v>-1.7</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541</v>
      </c>
      <c r="AL22" s="1159"/>
      <c r="AM22" s="1159"/>
      <c r="AN22" s="1160"/>
      <c r="AO22" s="302">
        <v>93.3</v>
      </c>
      <c r="AP22" s="303">
        <v>95.6</v>
      </c>
      <c r="AQ22" s="304">
        <v>-2.2999999999999998</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49" t="s">
        <v>542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x14ac:dyDescent="0.15">
      <c r="A27" s="309"/>
      <c r="AO27" s="262"/>
      <c r="AP27" s="262"/>
      <c r="AQ27" s="262"/>
      <c r="AR27" s="262"/>
      <c r="AS27" s="262"/>
      <c r="AT27" s="262"/>
    </row>
    <row r="28" spans="1:46" ht="17.25" x14ac:dyDescent="0.15">
      <c r="A28" s="263" t="s">
        <v>543</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544</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523</v>
      </c>
      <c r="AP30" s="272"/>
      <c r="AQ30" s="273" t="s">
        <v>524</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525</v>
      </c>
      <c r="AQ31" s="279" t="s">
        <v>526</v>
      </c>
      <c r="AR31" s="280" t="s">
        <v>527</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545</v>
      </c>
      <c r="AL32" s="1167"/>
      <c r="AM32" s="1167"/>
      <c r="AN32" s="1168"/>
      <c r="AO32" s="312">
        <v>1189051</v>
      </c>
      <c r="AP32" s="312">
        <v>81699</v>
      </c>
      <c r="AQ32" s="313">
        <v>83451</v>
      </c>
      <c r="AR32" s="314">
        <v>-2.1</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546</v>
      </c>
      <c r="AL33" s="1167"/>
      <c r="AM33" s="1167"/>
      <c r="AN33" s="1168"/>
      <c r="AO33" s="312" t="s">
        <v>531</v>
      </c>
      <c r="AP33" s="312" t="s">
        <v>531</v>
      </c>
      <c r="AQ33" s="313" t="s">
        <v>531</v>
      </c>
      <c r="AR33" s="314" t="s">
        <v>531</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547</v>
      </c>
      <c r="AL34" s="1167"/>
      <c r="AM34" s="1167"/>
      <c r="AN34" s="1168"/>
      <c r="AO34" s="312" t="s">
        <v>531</v>
      </c>
      <c r="AP34" s="312" t="s">
        <v>531</v>
      </c>
      <c r="AQ34" s="313" t="s">
        <v>531</v>
      </c>
      <c r="AR34" s="314" t="s">
        <v>531</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548</v>
      </c>
      <c r="AL35" s="1167"/>
      <c r="AM35" s="1167"/>
      <c r="AN35" s="1168"/>
      <c r="AO35" s="312">
        <v>389283</v>
      </c>
      <c r="AP35" s="312">
        <v>26747</v>
      </c>
      <c r="AQ35" s="313">
        <v>28003</v>
      </c>
      <c r="AR35" s="314">
        <v>-4.5</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549</v>
      </c>
      <c r="AL36" s="1167"/>
      <c r="AM36" s="1167"/>
      <c r="AN36" s="1168"/>
      <c r="AO36" s="312">
        <v>68048</v>
      </c>
      <c r="AP36" s="312">
        <v>4676</v>
      </c>
      <c r="AQ36" s="313">
        <v>3357</v>
      </c>
      <c r="AR36" s="314">
        <v>39.299999999999997</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550</v>
      </c>
      <c r="AL37" s="1167"/>
      <c r="AM37" s="1167"/>
      <c r="AN37" s="1168"/>
      <c r="AO37" s="312">
        <v>4740</v>
      </c>
      <c r="AP37" s="312">
        <v>326</v>
      </c>
      <c r="AQ37" s="313">
        <v>824</v>
      </c>
      <c r="AR37" s="314">
        <v>-60.4</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551</v>
      </c>
      <c r="AL38" s="1170"/>
      <c r="AM38" s="1170"/>
      <c r="AN38" s="1171"/>
      <c r="AO38" s="315" t="s">
        <v>531</v>
      </c>
      <c r="AP38" s="315" t="s">
        <v>531</v>
      </c>
      <c r="AQ38" s="316">
        <v>11</v>
      </c>
      <c r="AR38" s="304" t="s">
        <v>531</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552</v>
      </c>
      <c r="AL39" s="1170"/>
      <c r="AM39" s="1170"/>
      <c r="AN39" s="1171"/>
      <c r="AO39" s="312">
        <v>-27586</v>
      </c>
      <c r="AP39" s="312">
        <v>-1895</v>
      </c>
      <c r="AQ39" s="313">
        <v>-3327</v>
      </c>
      <c r="AR39" s="314">
        <v>-43</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553</v>
      </c>
      <c r="AL40" s="1167"/>
      <c r="AM40" s="1167"/>
      <c r="AN40" s="1168"/>
      <c r="AO40" s="312">
        <v>-1198647</v>
      </c>
      <c r="AP40" s="312">
        <v>-82359</v>
      </c>
      <c r="AQ40" s="313">
        <v>-75351</v>
      </c>
      <c r="AR40" s="314">
        <v>9.3000000000000007</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306</v>
      </c>
      <c r="AL41" s="1173"/>
      <c r="AM41" s="1173"/>
      <c r="AN41" s="1174"/>
      <c r="AO41" s="312">
        <v>424889</v>
      </c>
      <c r="AP41" s="312">
        <v>29194</v>
      </c>
      <c r="AQ41" s="313">
        <v>36968</v>
      </c>
      <c r="AR41" s="314">
        <v>-21</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554</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555</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556</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523</v>
      </c>
      <c r="AN49" s="1163" t="s">
        <v>557</v>
      </c>
      <c r="AO49" s="1164"/>
      <c r="AP49" s="1164"/>
      <c r="AQ49" s="1164"/>
      <c r="AR49" s="1165"/>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558</v>
      </c>
      <c r="AO50" s="329" t="s">
        <v>559</v>
      </c>
      <c r="AP50" s="330" t="s">
        <v>560</v>
      </c>
      <c r="AQ50" s="331" t="s">
        <v>561</v>
      </c>
      <c r="AR50" s="332" t="s">
        <v>562</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563</v>
      </c>
      <c r="AL51" s="325"/>
      <c r="AM51" s="333">
        <v>1882551</v>
      </c>
      <c r="AN51" s="334">
        <v>120901</v>
      </c>
      <c r="AO51" s="335">
        <v>9.6999999999999993</v>
      </c>
      <c r="AP51" s="336">
        <v>98507</v>
      </c>
      <c r="AQ51" s="337">
        <v>-7.1</v>
      </c>
      <c r="AR51" s="338">
        <v>16.8</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564</v>
      </c>
      <c r="AM52" s="341">
        <v>1193179</v>
      </c>
      <c r="AN52" s="342">
        <v>76628</v>
      </c>
      <c r="AO52" s="343">
        <v>3.2</v>
      </c>
      <c r="AP52" s="344">
        <v>47567</v>
      </c>
      <c r="AQ52" s="345">
        <v>-18.5</v>
      </c>
      <c r="AR52" s="346">
        <v>21.7</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565</v>
      </c>
      <c r="AL53" s="325"/>
      <c r="AM53" s="333">
        <v>1707932</v>
      </c>
      <c r="AN53" s="334">
        <v>111615</v>
      </c>
      <c r="AO53" s="335">
        <v>-7.7</v>
      </c>
      <c r="AP53" s="336">
        <v>113347</v>
      </c>
      <c r="AQ53" s="337">
        <v>15.1</v>
      </c>
      <c r="AR53" s="338">
        <v>-22.8</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564</v>
      </c>
      <c r="AM54" s="341">
        <v>1373999</v>
      </c>
      <c r="AN54" s="342">
        <v>89792</v>
      </c>
      <c r="AO54" s="343">
        <v>17.2</v>
      </c>
      <c r="AP54" s="344">
        <v>58728</v>
      </c>
      <c r="AQ54" s="345">
        <v>23.5</v>
      </c>
      <c r="AR54" s="346">
        <v>-6.3</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566</v>
      </c>
      <c r="AL55" s="325"/>
      <c r="AM55" s="333">
        <v>1656042</v>
      </c>
      <c r="AN55" s="334">
        <v>109686</v>
      </c>
      <c r="AO55" s="335">
        <v>-1.7</v>
      </c>
      <c r="AP55" s="336">
        <v>120302</v>
      </c>
      <c r="AQ55" s="337">
        <v>6.1</v>
      </c>
      <c r="AR55" s="338">
        <v>-7.8</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564</v>
      </c>
      <c r="AM56" s="341">
        <v>1216135</v>
      </c>
      <c r="AN56" s="342">
        <v>80549</v>
      </c>
      <c r="AO56" s="343">
        <v>-10.3</v>
      </c>
      <c r="AP56" s="344">
        <v>59328</v>
      </c>
      <c r="AQ56" s="345">
        <v>1</v>
      </c>
      <c r="AR56" s="346">
        <v>-11.3</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567</v>
      </c>
      <c r="AL57" s="325"/>
      <c r="AM57" s="333">
        <v>949775</v>
      </c>
      <c r="AN57" s="334">
        <v>64109</v>
      </c>
      <c r="AO57" s="335">
        <v>-41.6</v>
      </c>
      <c r="AP57" s="336">
        <v>114841</v>
      </c>
      <c r="AQ57" s="337">
        <v>-4.5</v>
      </c>
      <c r="AR57" s="338">
        <v>-37.1</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564</v>
      </c>
      <c r="AM58" s="341">
        <v>639141</v>
      </c>
      <c r="AN58" s="342">
        <v>43141</v>
      </c>
      <c r="AO58" s="343">
        <v>-46.4</v>
      </c>
      <c r="AP58" s="344">
        <v>51589</v>
      </c>
      <c r="AQ58" s="345">
        <v>-13</v>
      </c>
      <c r="AR58" s="346">
        <v>-33.4</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568</v>
      </c>
      <c r="AL59" s="325"/>
      <c r="AM59" s="333">
        <v>2384306</v>
      </c>
      <c r="AN59" s="334">
        <v>163825</v>
      </c>
      <c r="AO59" s="335">
        <v>155.5</v>
      </c>
      <c r="AP59" s="336">
        <v>124145</v>
      </c>
      <c r="AQ59" s="337">
        <v>8.1</v>
      </c>
      <c r="AR59" s="338">
        <v>147.4</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564</v>
      </c>
      <c r="AM60" s="341">
        <v>1945182</v>
      </c>
      <c r="AN60" s="342">
        <v>133653</v>
      </c>
      <c r="AO60" s="343">
        <v>209.8</v>
      </c>
      <c r="AP60" s="344">
        <v>54761</v>
      </c>
      <c r="AQ60" s="345">
        <v>6.1</v>
      </c>
      <c r="AR60" s="346">
        <v>203.7</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569</v>
      </c>
      <c r="AL61" s="347"/>
      <c r="AM61" s="348">
        <v>1716121</v>
      </c>
      <c r="AN61" s="349">
        <v>114027</v>
      </c>
      <c r="AO61" s="350">
        <v>22.8</v>
      </c>
      <c r="AP61" s="351">
        <v>114228</v>
      </c>
      <c r="AQ61" s="352">
        <v>3.5</v>
      </c>
      <c r="AR61" s="338">
        <v>19.3</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564</v>
      </c>
      <c r="AM62" s="341">
        <v>1273527</v>
      </c>
      <c r="AN62" s="342">
        <v>84753</v>
      </c>
      <c r="AO62" s="343">
        <v>34.700000000000003</v>
      </c>
      <c r="AP62" s="344">
        <v>54395</v>
      </c>
      <c r="AQ62" s="345">
        <v>-0.2</v>
      </c>
      <c r="AR62" s="346">
        <v>34.9</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6tnedpuZ/J1dUSjhJlFdVM94OggqLJfJHTlm+hNb+Vayv9IVDRuDDsnXnjEVp6Bc84V40uCyGWcoN1LcygLAFQ==" saltValue="s3gDcvDy1F7eGaPNxTdX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horizontalDpi="1200" vertic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571</v>
      </c>
    </row>
    <row r="121" spans="125:125" ht="13.5" hidden="1" customHeight="1" x14ac:dyDescent="0.15">
      <c r="DU121" s="259"/>
    </row>
  </sheetData>
  <sheetProtection algorithmName="SHA-512" hashValue="B5KP9LdT47EjDs6KYFtDZX4FSi4nOBkP+wJ+/7ilIdK5TjPptv74kjUiq7BdtoRKXCqwm/+J6sYQIgwcO/DsMg==" saltValue="7veddrFH7HA7BXJmPO5Xz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572</v>
      </c>
    </row>
  </sheetData>
  <sheetProtection algorithmName="SHA-512" hashValue="anJR5c+moZoIU7WXpo4knaHtVIJGZrXgOSk0KVpBNdDC5Vn8osV3frrEYH+zFM25tYd9Ba29GCkLL/j0u27L5g==" saltValue="+2in4CMJKPv+Iv5NoJevG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sqref="A1:XFD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573</v>
      </c>
      <c r="G46" s="8" t="s">
        <v>574</v>
      </c>
      <c r="H46" s="8" t="s">
        <v>575</v>
      </c>
      <c r="I46" s="8" t="s">
        <v>576</v>
      </c>
      <c r="J46" s="9" t="s">
        <v>577</v>
      </c>
    </row>
    <row r="47" spans="2:10" ht="57.75" customHeight="1" x14ac:dyDescent="0.15">
      <c r="B47" s="10"/>
      <c r="C47" s="1175" t="s">
        <v>3</v>
      </c>
      <c r="D47" s="1175"/>
      <c r="E47" s="1176"/>
      <c r="F47" s="11">
        <v>87.54</v>
      </c>
      <c r="G47" s="12">
        <v>89.44</v>
      </c>
      <c r="H47" s="12">
        <v>87.71</v>
      </c>
      <c r="I47" s="12">
        <v>65.89</v>
      </c>
      <c r="J47" s="13">
        <v>72.260000000000005</v>
      </c>
    </row>
    <row r="48" spans="2:10" ht="57.75" customHeight="1" x14ac:dyDescent="0.15">
      <c r="B48" s="14"/>
      <c r="C48" s="1177" t="s">
        <v>4</v>
      </c>
      <c r="D48" s="1177"/>
      <c r="E48" s="1178"/>
      <c r="F48" s="15">
        <v>9.23</v>
      </c>
      <c r="G48" s="16">
        <v>9.81</v>
      </c>
      <c r="H48" s="16">
        <v>15.94</v>
      </c>
      <c r="I48" s="16">
        <v>10.039999999999999</v>
      </c>
      <c r="J48" s="17">
        <v>11.02</v>
      </c>
    </row>
    <row r="49" spans="2:10" ht="57.75" customHeight="1" thickBot="1" x14ac:dyDescent="0.2">
      <c r="B49" s="18"/>
      <c r="C49" s="1179" t="s">
        <v>5</v>
      </c>
      <c r="D49" s="1179"/>
      <c r="E49" s="1180"/>
      <c r="F49" s="19">
        <v>2.14</v>
      </c>
      <c r="G49" s="20">
        <v>1.21</v>
      </c>
      <c r="H49" s="20">
        <v>6.34</v>
      </c>
      <c r="I49" s="20" t="s">
        <v>578</v>
      </c>
      <c r="J49" s="21">
        <v>6.07</v>
      </c>
    </row>
    <row r="50" spans="2:10" x14ac:dyDescent="0.15"/>
  </sheetData>
  <sheetProtection algorithmName="SHA-512" hashValue="9vhCtSPsjjQDpqeCv+l8j2ONri4c2HEPMIn8/Kcs950oGZ7Ahr7DYu/og4CUdWfegm8R1FwOCCkUJjQiI1SizQ==" saltValue="gncGrQxtj2oHdgeBHtixr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573</v>
      </c>
      <c r="G33" s="29" t="s">
        <v>574</v>
      </c>
      <c r="H33" s="29" t="s">
        <v>575</v>
      </c>
      <c r="I33" s="29" t="s">
        <v>576</v>
      </c>
      <c r="J33" s="30" t="s">
        <v>577</v>
      </c>
      <c r="K33" s="22"/>
      <c r="L33" s="22"/>
      <c r="M33" s="22"/>
      <c r="N33" s="22"/>
      <c r="O33" s="22"/>
      <c r="P33" s="22"/>
    </row>
    <row r="34" spans="1:16" ht="39" customHeight="1" x14ac:dyDescent="0.15">
      <c r="A34" s="22"/>
      <c r="B34" s="31"/>
      <c r="C34" s="1187" t="s">
        <v>579</v>
      </c>
      <c r="D34" s="1187"/>
      <c r="E34" s="1188"/>
      <c r="F34" s="32">
        <v>9.17</v>
      </c>
      <c r="G34" s="33">
        <v>9.6999999999999993</v>
      </c>
      <c r="H34" s="33">
        <v>15.78</v>
      </c>
      <c r="I34" s="33">
        <v>9.85</v>
      </c>
      <c r="J34" s="34">
        <v>10.78</v>
      </c>
      <c r="K34" s="22"/>
      <c r="L34" s="22"/>
      <c r="M34" s="22"/>
      <c r="N34" s="22"/>
      <c r="O34" s="22"/>
      <c r="P34" s="22"/>
    </row>
    <row r="35" spans="1:16" ht="39" customHeight="1" x14ac:dyDescent="0.15">
      <c r="A35" s="22"/>
      <c r="B35" s="35"/>
      <c r="C35" s="1181" t="s">
        <v>580</v>
      </c>
      <c r="D35" s="1182"/>
      <c r="E35" s="1183"/>
      <c r="F35" s="36" t="s">
        <v>531</v>
      </c>
      <c r="G35" s="37" t="s">
        <v>531</v>
      </c>
      <c r="H35" s="37" t="s">
        <v>531</v>
      </c>
      <c r="I35" s="37" t="s">
        <v>531</v>
      </c>
      <c r="J35" s="38">
        <v>9.34</v>
      </c>
      <c r="K35" s="22"/>
      <c r="L35" s="22"/>
      <c r="M35" s="22"/>
      <c r="N35" s="22"/>
      <c r="O35" s="22"/>
      <c r="P35" s="22"/>
    </row>
    <row r="36" spans="1:16" ht="39" customHeight="1" x14ac:dyDescent="0.15">
      <c r="A36" s="22"/>
      <c r="B36" s="35"/>
      <c r="C36" s="1181" t="s">
        <v>581</v>
      </c>
      <c r="D36" s="1182"/>
      <c r="E36" s="1183"/>
      <c r="F36" s="36">
        <v>2.12</v>
      </c>
      <c r="G36" s="37">
        <v>2.84</v>
      </c>
      <c r="H36" s="37">
        <v>1.76</v>
      </c>
      <c r="I36" s="37">
        <v>1.41</v>
      </c>
      <c r="J36" s="38">
        <v>2.52</v>
      </c>
      <c r="K36" s="22"/>
      <c r="L36" s="22"/>
      <c r="M36" s="22"/>
      <c r="N36" s="22"/>
      <c r="O36" s="22"/>
      <c r="P36" s="22"/>
    </row>
    <row r="37" spans="1:16" ht="39" customHeight="1" x14ac:dyDescent="0.15">
      <c r="A37" s="22"/>
      <c r="B37" s="35"/>
      <c r="C37" s="1181" t="s">
        <v>582</v>
      </c>
      <c r="D37" s="1182"/>
      <c r="E37" s="1183"/>
      <c r="F37" s="36" t="s">
        <v>531</v>
      </c>
      <c r="G37" s="37" t="s">
        <v>531</v>
      </c>
      <c r="H37" s="37">
        <v>1.52</v>
      </c>
      <c r="I37" s="37">
        <v>0.11</v>
      </c>
      <c r="J37" s="38">
        <v>0.62</v>
      </c>
      <c r="K37" s="22"/>
      <c r="L37" s="22"/>
      <c r="M37" s="22"/>
      <c r="N37" s="22"/>
      <c r="O37" s="22"/>
      <c r="P37" s="22"/>
    </row>
    <row r="38" spans="1:16" ht="39" customHeight="1" x14ac:dyDescent="0.15">
      <c r="A38" s="22"/>
      <c r="B38" s="35"/>
      <c r="C38" s="1181" t="s">
        <v>583</v>
      </c>
      <c r="D38" s="1182"/>
      <c r="E38" s="1183"/>
      <c r="F38" s="36">
        <v>0.04</v>
      </c>
      <c r="G38" s="37">
        <v>0.04</v>
      </c>
      <c r="H38" s="37">
        <v>0.04</v>
      </c>
      <c r="I38" s="37">
        <v>0.05</v>
      </c>
      <c r="J38" s="38">
        <v>0.45</v>
      </c>
      <c r="K38" s="22"/>
      <c r="L38" s="22"/>
      <c r="M38" s="22"/>
      <c r="N38" s="22"/>
      <c r="O38" s="22"/>
      <c r="P38" s="22"/>
    </row>
    <row r="39" spans="1:16" ht="39" customHeight="1" x14ac:dyDescent="0.15">
      <c r="A39" s="22"/>
      <c r="B39" s="35"/>
      <c r="C39" s="1181" t="s">
        <v>584</v>
      </c>
      <c r="D39" s="1182"/>
      <c r="E39" s="1183"/>
      <c r="F39" s="36">
        <v>2.11</v>
      </c>
      <c r="G39" s="37">
        <v>2.29</v>
      </c>
      <c r="H39" s="37">
        <v>1.59</v>
      </c>
      <c r="I39" s="37">
        <v>0.92</v>
      </c>
      <c r="J39" s="38">
        <v>0.34</v>
      </c>
      <c r="K39" s="22"/>
      <c r="L39" s="22"/>
      <c r="M39" s="22"/>
      <c r="N39" s="22"/>
      <c r="O39" s="22"/>
      <c r="P39" s="22"/>
    </row>
    <row r="40" spans="1:16" ht="39" customHeight="1" x14ac:dyDescent="0.15">
      <c r="A40" s="22"/>
      <c r="B40" s="35"/>
      <c r="C40" s="1181" t="s">
        <v>585</v>
      </c>
      <c r="D40" s="1182"/>
      <c r="E40" s="1183"/>
      <c r="F40" s="36">
        <v>0.03</v>
      </c>
      <c r="G40" s="37">
        <v>7.0000000000000007E-2</v>
      </c>
      <c r="H40" s="37">
        <v>0.12</v>
      </c>
      <c r="I40" s="37">
        <v>0.13</v>
      </c>
      <c r="J40" s="38">
        <v>0.19</v>
      </c>
      <c r="K40" s="22"/>
      <c r="L40" s="22"/>
      <c r="M40" s="22"/>
      <c r="N40" s="22"/>
      <c r="O40" s="22"/>
      <c r="P40" s="22"/>
    </row>
    <row r="41" spans="1:16" ht="39" customHeight="1" x14ac:dyDescent="0.15">
      <c r="A41" s="22"/>
      <c r="B41" s="35"/>
      <c r="C41" s="1181" t="s">
        <v>586</v>
      </c>
      <c r="D41" s="1182"/>
      <c r="E41" s="1183"/>
      <c r="F41" s="36">
        <v>0.01</v>
      </c>
      <c r="G41" s="37">
        <v>0.02</v>
      </c>
      <c r="H41" s="37">
        <v>0.03</v>
      </c>
      <c r="I41" s="37">
        <v>0.04</v>
      </c>
      <c r="J41" s="38">
        <v>0.05</v>
      </c>
      <c r="K41" s="22"/>
      <c r="L41" s="22"/>
      <c r="M41" s="22"/>
      <c r="N41" s="22"/>
      <c r="O41" s="22"/>
      <c r="P41" s="22"/>
    </row>
    <row r="42" spans="1:16" ht="39" customHeight="1" x14ac:dyDescent="0.15">
      <c r="A42" s="22"/>
      <c r="B42" s="39"/>
      <c r="C42" s="1181" t="s">
        <v>587</v>
      </c>
      <c r="D42" s="1182"/>
      <c r="E42" s="1183"/>
      <c r="F42" s="36" t="s">
        <v>531</v>
      </c>
      <c r="G42" s="37" t="s">
        <v>531</v>
      </c>
      <c r="H42" s="37" t="s">
        <v>531</v>
      </c>
      <c r="I42" s="37" t="s">
        <v>531</v>
      </c>
      <c r="J42" s="38" t="s">
        <v>531</v>
      </c>
      <c r="K42" s="22"/>
      <c r="L42" s="22"/>
      <c r="M42" s="22"/>
      <c r="N42" s="22"/>
      <c r="O42" s="22"/>
      <c r="P42" s="22"/>
    </row>
    <row r="43" spans="1:16" ht="39" customHeight="1" thickBot="1" x14ac:dyDescent="0.2">
      <c r="A43" s="22"/>
      <c r="B43" s="40"/>
      <c r="C43" s="1184" t="s">
        <v>588</v>
      </c>
      <c r="D43" s="1185"/>
      <c r="E43" s="1186"/>
      <c r="F43" s="41">
        <v>7.01</v>
      </c>
      <c r="G43" s="42">
        <v>8.2899999999999991</v>
      </c>
      <c r="H43" s="42">
        <v>8.2100000000000009</v>
      </c>
      <c r="I43" s="42">
        <v>8.89</v>
      </c>
      <c r="J43" s="43" t="s">
        <v>531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7qRrUT/+iY0lW+SPZGH/FQfqCBU7m/erMNiHy8t1GPddqi7qBEbG8vpY3N3aiLul3ASXXbnIwAyHwF1jjuXuw==" saltValue="rMlFASA3ZM1CDcc6MGPi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sqref="A1:XFD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573</v>
      </c>
      <c r="L44" s="56" t="s">
        <v>574</v>
      </c>
      <c r="M44" s="56" t="s">
        <v>575</v>
      </c>
      <c r="N44" s="56" t="s">
        <v>576</v>
      </c>
      <c r="O44" s="57" t="s">
        <v>577</v>
      </c>
      <c r="P44" s="48"/>
      <c r="Q44" s="48"/>
      <c r="R44" s="48"/>
      <c r="S44" s="48"/>
      <c r="T44" s="48"/>
      <c r="U44" s="48"/>
    </row>
    <row r="45" spans="1:21" ht="30.75" customHeight="1" x14ac:dyDescent="0.15">
      <c r="A45" s="48"/>
      <c r="B45" s="1189" t="s">
        <v>11</v>
      </c>
      <c r="C45" s="1190"/>
      <c r="D45" s="58"/>
      <c r="E45" s="1195" t="s">
        <v>12</v>
      </c>
      <c r="F45" s="1195"/>
      <c r="G45" s="1195"/>
      <c r="H45" s="1195"/>
      <c r="I45" s="1195"/>
      <c r="J45" s="1196"/>
      <c r="K45" s="59">
        <v>1277</v>
      </c>
      <c r="L45" s="60">
        <v>1246</v>
      </c>
      <c r="M45" s="60">
        <v>1203</v>
      </c>
      <c r="N45" s="60">
        <v>1254</v>
      </c>
      <c r="O45" s="61">
        <v>1189</v>
      </c>
      <c r="P45" s="48"/>
      <c r="Q45" s="48"/>
      <c r="R45" s="48"/>
      <c r="S45" s="48"/>
      <c r="T45" s="48"/>
      <c r="U45" s="48"/>
    </row>
    <row r="46" spans="1:21" ht="30.75" customHeight="1" x14ac:dyDescent="0.15">
      <c r="A46" s="48"/>
      <c r="B46" s="1191"/>
      <c r="C46" s="1192"/>
      <c r="D46" s="62"/>
      <c r="E46" s="1197" t="s">
        <v>13</v>
      </c>
      <c r="F46" s="1197"/>
      <c r="G46" s="1197"/>
      <c r="H46" s="1197"/>
      <c r="I46" s="1197"/>
      <c r="J46" s="1198"/>
      <c r="K46" s="63" t="s">
        <v>531</v>
      </c>
      <c r="L46" s="64" t="s">
        <v>531</v>
      </c>
      <c r="M46" s="64" t="s">
        <v>531</v>
      </c>
      <c r="N46" s="64" t="s">
        <v>531</v>
      </c>
      <c r="O46" s="65" t="s">
        <v>531</v>
      </c>
      <c r="P46" s="48"/>
      <c r="Q46" s="48"/>
      <c r="R46" s="48"/>
      <c r="S46" s="48"/>
      <c r="T46" s="48"/>
      <c r="U46" s="48"/>
    </row>
    <row r="47" spans="1:21" ht="30.75" customHeight="1" x14ac:dyDescent="0.15">
      <c r="A47" s="48"/>
      <c r="B47" s="1191"/>
      <c r="C47" s="1192"/>
      <c r="D47" s="62"/>
      <c r="E47" s="1197" t="s">
        <v>14</v>
      </c>
      <c r="F47" s="1197"/>
      <c r="G47" s="1197"/>
      <c r="H47" s="1197"/>
      <c r="I47" s="1197"/>
      <c r="J47" s="1198"/>
      <c r="K47" s="63" t="s">
        <v>531</v>
      </c>
      <c r="L47" s="64" t="s">
        <v>531</v>
      </c>
      <c r="M47" s="64" t="s">
        <v>531</v>
      </c>
      <c r="N47" s="64" t="s">
        <v>531</v>
      </c>
      <c r="O47" s="65" t="s">
        <v>531</v>
      </c>
      <c r="P47" s="48"/>
      <c r="Q47" s="48"/>
      <c r="R47" s="48"/>
      <c r="S47" s="48"/>
      <c r="T47" s="48"/>
      <c r="U47" s="48"/>
    </row>
    <row r="48" spans="1:21" ht="30.75" customHeight="1" x14ac:dyDescent="0.15">
      <c r="A48" s="48"/>
      <c r="B48" s="1191"/>
      <c r="C48" s="1192"/>
      <c r="D48" s="62"/>
      <c r="E48" s="1197" t="s">
        <v>15</v>
      </c>
      <c r="F48" s="1197"/>
      <c r="G48" s="1197"/>
      <c r="H48" s="1197"/>
      <c r="I48" s="1197"/>
      <c r="J48" s="1198"/>
      <c r="K48" s="63">
        <v>428</v>
      </c>
      <c r="L48" s="64">
        <v>437</v>
      </c>
      <c r="M48" s="64">
        <v>384</v>
      </c>
      <c r="N48" s="64">
        <v>365</v>
      </c>
      <c r="O48" s="65">
        <v>389</v>
      </c>
      <c r="P48" s="48"/>
      <c r="Q48" s="48"/>
      <c r="R48" s="48"/>
      <c r="S48" s="48"/>
      <c r="T48" s="48"/>
      <c r="U48" s="48"/>
    </row>
    <row r="49" spans="1:21" ht="30.75" customHeight="1" x14ac:dyDescent="0.15">
      <c r="A49" s="48"/>
      <c r="B49" s="1191"/>
      <c r="C49" s="1192"/>
      <c r="D49" s="62"/>
      <c r="E49" s="1197" t="s">
        <v>16</v>
      </c>
      <c r="F49" s="1197"/>
      <c r="G49" s="1197"/>
      <c r="H49" s="1197"/>
      <c r="I49" s="1197"/>
      <c r="J49" s="1198"/>
      <c r="K49" s="63">
        <v>68</v>
      </c>
      <c r="L49" s="64">
        <v>78</v>
      </c>
      <c r="M49" s="64">
        <v>86</v>
      </c>
      <c r="N49" s="64">
        <v>99</v>
      </c>
      <c r="O49" s="65">
        <v>68</v>
      </c>
      <c r="P49" s="48"/>
      <c r="Q49" s="48"/>
      <c r="R49" s="48"/>
      <c r="S49" s="48"/>
      <c r="T49" s="48"/>
      <c r="U49" s="48"/>
    </row>
    <row r="50" spans="1:21" ht="30.75" customHeight="1" x14ac:dyDescent="0.15">
      <c r="A50" s="48"/>
      <c r="B50" s="1191"/>
      <c r="C50" s="1192"/>
      <c r="D50" s="62"/>
      <c r="E50" s="1197" t="s">
        <v>17</v>
      </c>
      <c r="F50" s="1197"/>
      <c r="G50" s="1197"/>
      <c r="H50" s="1197"/>
      <c r="I50" s="1197"/>
      <c r="J50" s="1198"/>
      <c r="K50" s="63">
        <v>35</v>
      </c>
      <c r="L50" s="64" t="s">
        <v>531</v>
      </c>
      <c r="M50" s="64">
        <v>0</v>
      </c>
      <c r="N50" s="64">
        <v>2</v>
      </c>
      <c r="O50" s="65">
        <v>5</v>
      </c>
      <c r="P50" s="48"/>
      <c r="Q50" s="48"/>
      <c r="R50" s="48"/>
      <c r="S50" s="48"/>
      <c r="T50" s="48"/>
      <c r="U50" s="48"/>
    </row>
    <row r="51" spans="1:21" ht="30.75" customHeight="1" x14ac:dyDescent="0.15">
      <c r="A51" s="48"/>
      <c r="B51" s="1193"/>
      <c r="C51" s="1194"/>
      <c r="D51" s="66"/>
      <c r="E51" s="1197" t="s">
        <v>18</v>
      </c>
      <c r="F51" s="1197"/>
      <c r="G51" s="1197"/>
      <c r="H51" s="1197"/>
      <c r="I51" s="1197"/>
      <c r="J51" s="1198"/>
      <c r="K51" s="63" t="s">
        <v>531</v>
      </c>
      <c r="L51" s="64" t="s">
        <v>531</v>
      </c>
      <c r="M51" s="64" t="s">
        <v>531</v>
      </c>
      <c r="N51" s="64" t="s">
        <v>531</v>
      </c>
      <c r="O51" s="65" t="s">
        <v>531</v>
      </c>
      <c r="P51" s="48"/>
      <c r="Q51" s="48"/>
      <c r="R51" s="48"/>
      <c r="S51" s="48"/>
      <c r="T51" s="48"/>
      <c r="U51" s="48"/>
    </row>
    <row r="52" spans="1:21" ht="30.75" customHeight="1" x14ac:dyDescent="0.15">
      <c r="A52" s="48"/>
      <c r="B52" s="1199" t="s">
        <v>19</v>
      </c>
      <c r="C52" s="1200"/>
      <c r="D52" s="66"/>
      <c r="E52" s="1197" t="s">
        <v>20</v>
      </c>
      <c r="F52" s="1197"/>
      <c r="G52" s="1197"/>
      <c r="H52" s="1197"/>
      <c r="I52" s="1197"/>
      <c r="J52" s="1198"/>
      <c r="K52" s="63">
        <v>1378</v>
      </c>
      <c r="L52" s="64">
        <v>1327</v>
      </c>
      <c r="M52" s="64">
        <v>1251</v>
      </c>
      <c r="N52" s="64">
        <v>1255</v>
      </c>
      <c r="O52" s="65">
        <v>1227</v>
      </c>
      <c r="P52" s="48"/>
      <c r="Q52" s="48"/>
      <c r="R52" s="48"/>
      <c r="S52" s="48"/>
      <c r="T52" s="48"/>
      <c r="U52" s="48"/>
    </row>
    <row r="53" spans="1:21" ht="30.75" customHeight="1" thickBot="1" x14ac:dyDescent="0.2">
      <c r="A53" s="48"/>
      <c r="B53" s="1201" t="s">
        <v>21</v>
      </c>
      <c r="C53" s="1202"/>
      <c r="D53" s="67"/>
      <c r="E53" s="1203" t="s">
        <v>22</v>
      </c>
      <c r="F53" s="1203"/>
      <c r="G53" s="1203"/>
      <c r="H53" s="1203"/>
      <c r="I53" s="1203"/>
      <c r="J53" s="1204"/>
      <c r="K53" s="68">
        <v>430</v>
      </c>
      <c r="L53" s="69">
        <v>434</v>
      </c>
      <c r="M53" s="69">
        <v>422</v>
      </c>
      <c r="N53" s="69">
        <v>465</v>
      </c>
      <c r="O53" s="70">
        <v>424</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589</v>
      </c>
      <c r="P56" s="48"/>
      <c r="Q56" s="48"/>
      <c r="R56" s="48"/>
      <c r="S56" s="48"/>
      <c r="T56" s="48"/>
      <c r="U56" s="48"/>
    </row>
    <row r="57" spans="1:21" ht="31.5" customHeight="1" thickBot="1" x14ac:dyDescent="0.2">
      <c r="A57" s="48"/>
      <c r="B57" s="76"/>
      <c r="C57" s="77"/>
      <c r="D57" s="77"/>
      <c r="E57" s="78"/>
      <c r="F57" s="78"/>
      <c r="G57" s="78"/>
      <c r="H57" s="78"/>
      <c r="I57" s="78"/>
      <c r="J57" s="79" t="s">
        <v>2</v>
      </c>
      <c r="K57" s="80" t="s">
        <v>590</v>
      </c>
      <c r="L57" s="81" t="s">
        <v>591</v>
      </c>
      <c r="M57" s="81" t="s">
        <v>592</v>
      </c>
      <c r="N57" s="81" t="s">
        <v>593</v>
      </c>
      <c r="O57" s="82" t="s">
        <v>594</v>
      </c>
      <c r="P57" s="48"/>
      <c r="Q57" s="48"/>
      <c r="R57" s="48"/>
      <c r="S57" s="48"/>
      <c r="T57" s="48"/>
      <c r="U57" s="48"/>
    </row>
    <row r="58" spans="1:21" ht="31.5" customHeight="1" x14ac:dyDescent="0.15">
      <c r="B58" s="1205" t="s">
        <v>26</v>
      </c>
      <c r="C58" s="1206"/>
      <c r="D58" s="1211" t="s">
        <v>27</v>
      </c>
      <c r="E58" s="1212"/>
      <c r="F58" s="1212"/>
      <c r="G58" s="1212"/>
      <c r="H58" s="1212"/>
      <c r="I58" s="1212"/>
      <c r="J58" s="1213"/>
      <c r="K58" s="83"/>
      <c r="L58" s="84"/>
      <c r="M58" s="84"/>
      <c r="N58" s="84"/>
      <c r="O58" s="85"/>
    </row>
    <row r="59" spans="1:21" ht="31.5" customHeight="1" x14ac:dyDescent="0.15">
      <c r="B59" s="1207"/>
      <c r="C59" s="1208"/>
      <c r="D59" s="1214" t="s">
        <v>28</v>
      </c>
      <c r="E59" s="1215"/>
      <c r="F59" s="1215"/>
      <c r="G59" s="1215"/>
      <c r="H59" s="1215"/>
      <c r="I59" s="1215"/>
      <c r="J59" s="1216"/>
      <c r="K59" s="86"/>
      <c r="L59" s="87"/>
      <c r="M59" s="87"/>
      <c r="N59" s="87"/>
      <c r="O59" s="88"/>
    </row>
    <row r="60" spans="1:21" ht="31.5" customHeight="1" thickBot="1" x14ac:dyDescent="0.2">
      <c r="B60" s="1209"/>
      <c r="C60" s="1210"/>
      <c r="D60" s="1217" t="s">
        <v>29</v>
      </c>
      <c r="E60" s="1218"/>
      <c r="F60" s="1218"/>
      <c r="G60" s="1218"/>
      <c r="H60" s="1218"/>
      <c r="I60" s="1218"/>
      <c r="J60" s="1219"/>
      <c r="K60" s="89"/>
      <c r="L60" s="90"/>
      <c r="M60" s="90"/>
      <c r="N60" s="90"/>
      <c r="O60" s="91"/>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LwkFZXj6JmTO6koHuCt3sTBddjdvQTrUwBx5uV52VOebWq5Jlcd9pTHE7kgyeb1QkT3RJ5gZSJR2yw2HPU/IGg==" saltValue="Ad/PIeQoYKsG5B8Zesh7+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573</v>
      </c>
      <c r="J40" s="103" t="s">
        <v>574</v>
      </c>
      <c r="K40" s="103" t="s">
        <v>575</v>
      </c>
      <c r="L40" s="103" t="s">
        <v>576</v>
      </c>
      <c r="M40" s="104" t="s">
        <v>577</v>
      </c>
    </row>
    <row r="41" spans="2:13" ht="27.75" customHeight="1" x14ac:dyDescent="0.15">
      <c r="B41" s="1220" t="s">
        <v>32</v>
      </c>
      <c r="C41" s="1221"/>
      <c r="D41" s="105"/>
      <c r="E41" s="1226" t="s">
        <v>33</v>
      </c>
      <c r="F41" s="1226"/>
      <c r="G41" s="1226"/>
      <c r="H41" s="1227"/>
      <c r="I41" s="355">
        <v>10489</v>
      </c>
      <c r="J41" s="356">
        <v>10417</v>
      </c>
      <c r="K41" s="356">
        <v>10536</v>
      </c>
      <c r="L41" s="356">
        <v>10130</v>
      </c>
      <c r="M41" s="357">
        <v>11044</v>
      </c>
    </row>
    <row r="42" spans="2:13" ht="27.75" customHeight="1" x14ac:dyDescent="0.15">
      <c r="B42" s="1222"/>
      <c r="C42" s="1223"/>
      <c r="D42" s="106"/>
      <c r="E42" s="1228" t="s">
        <v>34</v>
      </c>
      <c r="F42" s="1228"/>
      <c r="G42" s="1228"/>
      <c r="H42" s="1229"/>
      <c r="I42" s="358" t="s">
        <v>531</v>
      </c>
      <c r="J42" s="359" t="s">
        <v>531</v>
      </c>
      <c r="K42" s="359">
        <v>60</v>
      </c>
      <c r="L42" s="359">
        <v>59</v>
      </c>
      <c r="M42" s="360">
        <v>54</v>
      </c>
    </row>
    <row r="43" spans="2:13" ht="27.75" customHeight="1" x14ac:dyDescent="0.15">
      <c r="B43" s="1222"/>
      <c r="C43" s="1223"/>
      <c r="D43" s="106"/>
      <c r="E43" s="1228" t="s">
        <v>35</v>
      </c>
      <c r="F43" s="1228"/>
      <c r="G43" s="1228"/>
      <c r="H43" s="1229"/>
      <c r="I43" s="358">
        <v>5810</v>
      </c>
      <c r="J43" s="359">
        <v>5478</v>
      </c>
      <c r="K43" s="359">
        <v>4898</v>
      </c>
      <c r="L43" s="359">
        <v>4335</v>
      </c>
      <c r="M43" s="360">
        <v>3836</v>
      </c>
    </row>
    <row r="44" spans="2:13" ht="27.75" customHeight="1" x14ac:dyDescent="0.15">
      <c r="B44" s="1222"/>
      <c r="C44" s="1223"/>
      <c r="D44" s="106"/>
      <c r="E44" s="1228" t="s">
        <v>36</v>
      </c>
      <c r="F44" s="1228"/>
      <c r="G44" s="1228"/>
      <c r="H44" s="1229"/>
      <c r="I44" s="358">
        <v>804</v>
      </c>
      <c r="J44" s="359">
        <v>811</v>
      </c>
      <c r="K44" s="359">
        <v>865</v>
      </c>
      <c r="L44" s="359">
        <v>758</v>
      </c>
      <c r="M44" s="360">
        <v>721</v>
      </c>
    </row>
    <row r="45" spans="2:13" ht="27.75" customHeight="1" x14ac:dyDescent="0.15">
      <c r="B45" s="1222"/>
      <c r="C45" s="1223"/>
      <c r="D45" s="106"/>
      <c r="E45" s="1228" t="s">
        <v>37</v>
      </c>
      <c r="F45" s="1228"/>
      <c r="G45" s="1228"/>
      <c r="H45" s="1229"/>
      <c r="I45" s="358">
        <v>2190</v>
      </c>
      <c r="J45" s="359">
        <v>2092</v>
      </c>
      <c r="K45" s="359">
        <v>2098</v>
      </c>
      <c r="L45" s="359">
        <v>1993</v>
      </c>
      <c r="M45" s="360">
        <v>1874</v>
      </c>
    </row>
    <row r="46" spans="2:13" ht="27.75" customHeight="1" x14ac:dyDescent="0.15">
      <c r="B46" s="1222"/>
      <c r="C46" s="1223"/>
      <c r="D46" s="107"/>
      <c r="E46" s="1228" t="s">
        <v>38</v>
      </c>
      <c r="F46" s="1228"/>
      <c r="G46" s="1228"/>
      <c r="H46" s="1229"/>
      <c r="I46" s="358" t="s">
        <v>531</v>
      </c>
      <c r="J46" s="359" t="s">
        <v>531</v>
      </c>
      <c r="K46" s="359" t="s">
        <v>531</v>
      </c>
      <c r="L46" s="359" t="s">
        <v>531</v>
      </c>
      <c r="M46" s="360" t="s">
        <v>531</v>
      </c>
    </row>
    <row r="47" spans="2:13" ht="27.75" customHeight="1" x14ac:dyDescent="0.15">
      <c r="B47" s="1222"/>
      <c r="C47" s="1223"/>
      <c r="D47" s="108"/>
      <c r="E47" s="1230" t="s">
        <v>39</v>
      </c>
      <c r="F47" s="1231"/>
      <c r="G47" s="1231"/>
      <c r="H47" s="1232"/>
      <c r="I47" s="358" t="s">
        <v>531</v>
      </c>
      <c r="J47" s="359" t="s">
        <v>531</v>
      </c>
      <c r="K47" s="359" t="s">
        <v>531</v>
      </c>
      <c r="L47" s="359" t="s">
        <v>531</v>
      </c>
      <c r="M47" s="360" t="s">
        <v>531</v>
      </c>
    </row>
    <row r="48" spans="2:13" ht="27.75" customHeight="1" x14ac:dyDescent="0.15">
      <c r="B48" s="1222"/>
      <c r="C48" s="1223"/>
      <c r="D48" s="106"/>
      <c r="E48" s="1228" t="s">
        <v>40</v>
      </c>
      <c r="F48" s="1228"/>
      <c r="G48" s="1228"/>
      <c r="H48" s="1229"/>
      <c r="I48" s="358" t="s">
        <v>531</v>
      </c>
      <c r="J48" s="359" t="s">
        <v>531</v>
      </c>
      <c r="K48" s="359" t="s">
        <v>531</v>
      </c>
      <c r="L48" s="359" t="s">
        <v>531</v>
      </c>
      <c r="M48" s="360" t="s">
        <v>531</v>
      </c>
    </row>
    <row r="49" spans="2:13" ht="27.75" customHeight="1" x14ac:dyDescent="0.15">
      <c r="B49" s="1224"/>
      <c r="C49" s="1225"/>
      <c r="D49" s="106"/>
      <c r="E49" s="1228" t="s">
        <v>41</v>
      </c>
      <c r="F49" s="1228"/>
      <c r="G49" s="1228"/>
      <c r="H49" s="1229"/>
      <c r="I49" s="358" t="s">
        <v>531</v>
      </c>
      <c r="J49" s="359" t="s">
        <v>531</v>
      </c>
      <c r="K49" s="359" t="s">
        <v>531</v>
      </c>
      <c r="L49" s="359" t="s">
        <v>531</v>
      </c>
      <c r="M49" s="360" t="s">
        <v>531</v>
      </c>
    </row>
    <row r="50" spans="2:13" ht="27.75" customHeight="1" x14ac:dyDescent="0.15">
      <c r="B50" s="1233" t="s">
        <v>42</v>
      </c>
      <c r="C50" s="1234"/>
      <c r="D50" s="109"/>
      <c r="E50" s="1228" t="s">
        <v>43</v>
      </c>
      <c r="F50" s="1228"/>
      <c r="G50" s="1228"/>
      <c r="H50" s="1229"/>
      <c r="I50" s="358">
        <v>7506</v>
      </c>
      <c r="J50" s="359">
        <v>7668</v>
      </c>
      <c r="K50" s="359">
        <v>7864</v>
      </c>
      <c r="L50" s="359">
        <v>8643</v>
      </c>
      <c r="M50" s="360">
        <v>9177</v>
      </c>
    </row>
    <row r="51" spans="2:13" ht="27.75" customHeight="1" x14ac:dyDescent="0.15">
      <c r="B51" s="1222"/>
      <c r="C51" s="1223"/>
      <c r="D51" s="106"/>
      <c r="E51" s="1228" t="s">
        <v>44</v>
      </c>
      <c r="F51" s="1228"/>
      <c r="G51" s="1228"/>
      <c r="H51" s="1229"/>
      <c r="I51" s="358">
        <v>206</v>
      </c>
      <c r="J51" s="359">
        <v>156</v>
      </c>
      <c r="K51" s="359">
        <v>110</v>
      </c>
      <c r="L51" s="359">
        <v>69</v>
      </c>
      <c r="M51" s="360">
        <v>44</v>
      </c>
    </row>
    <row r="52" spans="2:13" ht="27.75" customHeight="1" x14ac:dyDescent="0.15">
      <c r="B52" s="1224"/>
      <c r="C52" s="1225"/>
      <c r="D52" s="106"/>
      <c r="E52" s="1228" t="s">
        <v>45</v>
      </c>
      <c r="F52" s="1228"/>
      <c r="G52" s="1228"/>
      <c r="H52" s="1229"/>
      <c r="I52" s="358">
        <v>12200</v>
      </c>
      <c r="J52" s="359">
        <v>11745</v>
      </c>
      <c r="K52" s="359">
        <v>11635</v>
      </c>
      <c r="L52" s="359">
        <v>11153</v>
      </c>
      <c r="M52" s="360">
        <v>11452</v>
      </c>
    </row>
    <row r="53" spans="2:13" ht="27.75" customHeight="1" thickBot="1" x14ac:dyDescent="0.2">
      <c r="B53" s="1235" t="s">
        <v>46</v>
      </c>
      <c r="C53" s="1236"/>
      <c r="D53" s="110"/>
      <c r="E53" s="1237" t="s">
        <v>47</v>
      </c>
      <c r="F53" s="1237"/>
      <c r="G53" s="1237"/>
      <c r="H53" s="1238"/>
      <c r="I53" s="361">
        <v>-619</v>
      </c>
      <c r="J53" s="362">
        <v>-772</v>
      </c>
      <c r="K53" s="362">
        <v>-1151</v>
      </c>
      <c r="L53" s="362">
        <v>-2589</v>
      </c>
      <c r="M53" s="363">
        <v>-3143</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z8OczmBPO05f34WG0KWLdE/qRlJendCyUjXM0lqwHVKmzTQNlsVK/iMpFKdCZDEJBTqN9rPwPHwPzqdRMANUiw==" saltValue="IWV5bJF11hWbvKYYSHFxS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XFD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575</v>
      </c>
      <c r="G54" s="119" t="s">
        <v>576</v>
      </c>
      <c r="H54" s="120" t="s">
        <v>577</v>
      </c>
    </row>
    <row r="55" spans="2:8" ht="52.5" customHeight="1" x14ac:dyDescent="0.15">
      <c r="B55" s="121"/>
      <c r="C55" s="1247" t="s">
        <v>50</v>
      </c>
      <c r="D55" s="1247"/>
      <c r="E55" s="1248"/>
      <c r="F55" s="122">
        <v>5638</v>
      </c>
      <c r="G55" s="122">
        <v>4414</v>
      </c>
      <c r="H55" s="123">
        <v>4760</v>
      </c>
    </row>
    <row r="56" spans="2:8" ht="52.5" customHeight="1" x14ac:dyDescent="0.15">
      <c r="B56" s="124"/>
      <c r="C56" s="1249" t="s">
        <v>51</v>
      </c>
      <c r="D56" s="1249"/>
      <c r="E56" s="1250"/>
      <c r="F56" s="125" t="s">
        <v>531</v>
      </c>
      <c r="G56" s="125">
        <v>1035</v>
      </c>
      <c r="H56" s="126">
        <v>1046</v>
      </c>
    </row>
    <row r="57" spans="2:8" ht="53.25" customHeight="1" x14ac:dyDescent="0.15">
      <c r="B57" s="124"/>
      <c r="C57" s="1251" t="s">
        <v>52</v>
      </c>
      <c r="D57" s="1251"/>
      <c r="E57" s="1252"/>
      <c r="F57" s="127">
        <v>3264</v>
      </c>
      <c r="G57" s="127">
        <v>4018</v>
      </c>
      <c r="H57" s="128">
        <v>4024</v>
      </c>
    </row>
    <row r="58" spans="2:8" ht="45.75" customHeight="1" x14ac:dyDescent="0.15">
      <c r="B58" s="129"/>
      <c r="C58" s="1239" t="s">
        <v>604</v>
      </c>
      <c r="D58" s="1240"/>
      <c r="E58" s="1241"/>
      <c r="F58" s="130">
        <v>1743</v>
      </c>
      <c r="G58" s="130">
        <v>1549</v>
      </c>
      <c r="H58" s="131">
        <v>1354</v>
      </c>
    </row>
    <row r="59" spans="2:8" ht="45.75" customHeight="1" x14ac:dyDescent="0.15">
      <c r="B59" s="129"/>
      <c r="C59" s="1239" t="s">
        <v>605</v>
      </c>
      <c r="D59" s="1240"/>
      <c r="E59" s="1241"/>
      <c r="F59" s="130">
        <v>834</v>
      </c>
      <c r="G59" s="130">
        <v>1147</v>
      </c>
      <c r="H59" s="131">
        <v>1096</v>
      </c>
    </row>
    <row r="60" spans="2:8" ht="45.75" customHeight="1" x14ac:dyDescent="0.15">
      <c r="B60" s="129"/>
      <c r="C60" s="1239" t="s">
        <v>606</v>
      </c>
      <c r="D60" s="1240"/>
      <c r="E60" s="1241"/>
      <c r="F60" s="130">
        <v>369</v>
      </c>
      <c r="G60" s="130">
        <v>511</v>
      </c>
      <c r="H60" s="131">
        <v>826</v>
      </c>
    </row>
    <row r="61" spans="2:8" ht="45.75" customHeight="1" x14ac:dyDescent="0.15">
      <c r="B61" s="129"/>
      <c r="C61" s="1239" t="s">
        <v>607</v>
      </c>
      <c r="D61" s="1240"/>
      <c r="E61" s="1241"/>
      <c r="F61" s="130">
        <v>74</v>
      </c>
      <c r="G61" s="130">
        <v>353</v>
      </c>
      <c r="H61" s="131">
        <v>321</v>
      </c>
    </row>
    <row r="62" spans="2:8" ht="45.75" customHeight="1" thickBot="1" x14ac:dyDescent="0.2">
      <c r="B62" s="132"/>
      <c r="C62" s="1242" t="s">
        <v>608</v>
      </c>
      <c r="D62" s="1243"/>
      <c r="E62" s="1244"/>
      <c r="F62" s="133">
        <v>220</v>
      </c>
      <c r="G62" s="133">
        <v>225</v>
      </c>
      <c r="H62" s="134">
        <v>225</v>
      </c>
    </row>
    <row r="63" spans="2:8" ht="52.5" customHeight="1" thickBot="1" x14ac:dyDescent="0.2">
      <c r="B63" s="135"/>
      <c r="C63" s="1245" t="s">
        <v>53</v>
      </c>
      <c r="D63" s="1245"/>
      <c r="E63" s="1246"/>
      <c r="F63" s="136">
        <v>8901</v>
      </c>
      <c r="G63" s="136">
        <v>9467</v>
      </c>
      <c r="H63" s="137">
        <v>9830</v>
      </c>
    </row>
    <row r="64" spans="2:8" x14ac:dyDescent="0.15"/>
  </sheetData>
  <sheetProtection algorithmName="SHA-512" hashValue="xWdJwft5ATR1FOP4gzvOTpYaYoicZy87wDvEN61uh8XMoPNJrLSwgflAzCqieEr/pB5HCGny2ADK384lNvuaAA==" saltValue="HcJUqSD5/GGCAHEXHcxA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abSelected="1" zoomScaleNormal="100" zoomScaleSheetLayoutView="55" workbookViewId="0">
      <selection activeCell="CX9" sqref="CX9"/>
    </sheetView>
  </sheetViews>
  <sheetFormatPr defaultColWidth="0" defaultRowHeight="13.5"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59" customFormat="1"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59" customFormat="1"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59" customFormat="1"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59" customFormat="1"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59" customFormat="1"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59" customFormat="1"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59" customFormat="1"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59" customFormat="1"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59" customFormat="1"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59" customFormat="1"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59" customFormat="1"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59" customFormat="1"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59" customFormat="1"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59" customFormat="1"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59" customFormat="1"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x14ac:dyDescent="0.15">
      <c r="DD19" s="364"/>
      <c r="DE19" s="364"/>
    </row>
    <row r="20" spans="1:109"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x14ac:dyDescent="0.15">
      <c r="B23" s="365"/>
    </row>
    <row r="24" spans="1:109" x14ac:dyDescent="0.15">
      <c r="B24" s="365"/>
    </row>
    <row r="25" spans="1:109" x14ac:dyDescent="0.15">
      <c r="B25" s="365"/>
    </row>
    <row r="26" spans="1:109" x14ac:dyDescent="0.15">
      <c r="B26" s="365"/>
    </row>
    <row r="27" spans="1:109" x14ac:dyDescent="0.15">
      <c r="B27" s="365"/>
    </row>
    <row r="28" spans="1:109" x14ac:dyDescent="0.15">
      <c r="B28" s="365"/>
    </row>
    <row r="29" spans="1:109" x14ac:dyDescent="0.15">
      <c r="B29" s="365"/>
    </row>
    <row r="30" spans="1:109" x14ac:dyDescent="0.15">
      <c r="B30" s="365"/>
    </row>
    <row r="31" spans="1:109" x14ac:dyDescent="0.15">
      <c r="B31" s="365"/>
    </row>
    <row r="32" spans="1:109" x14ac:dyDescent="0.15">
      <c r="B32" s="365"/>
    </row>
    <row r="33" spans="2:109" x14ac:dyDescent="0.15">
      <c r="B33" s="365"/>
    </row>
    <row r="34" spans="2:109" x14ac:dyDescent="0.15">
      <c r="B34" s="365"/>
    </row>
    <row r="35" spans="2:109" x14ac:dyDescent="0.15">
      <c r="B35" s="365"/>
    </row>
    <row r="36" spans="2:109" x14ac:dyDescent="0.15">
      <c r="B36" s="365"/>
    </row>
    <row r="37" spans="2:109" x14ac:dyDescent="0.15">
      <c r="B37" s="365"/>
    </row>
    <row r="38" spans="2:109" x14ac:dyDescent="0.15">
      <c r="B38" s="365"/>
    </row>
    <row r="39" spans="2:109"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x14ac:dyDescent="0.15">
      <c r="B40" s="384"/>
      <c r="DD40" s="384"/>
      <c r="DE40" s="364"/>
    </row>
    <row r="41" spans="2:109" ht="17.25" x14ac:dyDescent="0.15">
      <c r="B41" s="394" t="s">
        <v>621</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x14ac:dyDescent="0.15">
      <c r="B42" s="365"/>
      <c r="G42" s="380"/>
      <c r="I42" s="379"/>
      <c r="J42" s="379"/>
      <c r="K42" s="379"/>
      <c r="AM42" s="380"/>
      <c r="AN42" s="380" t="s">
        <v>617</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4" t="s">
        <v>620</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x14ac:dyDescent="0.15">
      <c r="B44" s="365"/>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x14ac:dyDescent="0.15">
      <c r="B45" s="365"/>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x14ac:dyDescent="0.15">
      <c r="B46" s="365"/>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x14ac:dyDescent="0.15">
      <c r="B47" s="365"/>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x14ac:dyDescent="0.15">
      <c r="B49" s="365"/>
      <c r="AN49" s="364" t="s">
        <v>615</v>
      </c>
    </row>
    <row r="50" spans="1:109" x14ac:dyDescent="0.15">
      <c r="B50" s="365"/>
      <c r="G50" s="1263"/>
      <c r="H50" s="1263"/>
      <c r="I50" s="1263"/>
      <c r="J50" s="1263"/>
      <c r="K50" s="373"/>
      <c r="L50" s="373"/>
      <c r="M50" s="372"/>
      <c r="N50" s="372"/>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573</v>
      </c>
      <c r="BQ50" s="1267"/>
      <c r="BR50" s="1267"/>
      <c r="BS50" s="1267"/>
      <c r="BT50" s="1267"/>
      <c r="BU50" s="1267"/>
      <c r="BV50" s="1267"/>
      <c r="BW50" s="1267"/>
      <c r="BX50" s="1267" t="s">
        <v>574</v>
      </c>
      <c r="BY50" s="1267"/>
      <c r="BZ50" s="1267"/>
      <c r="CA50" s="1267"/>
      <c r="CB50" s="1267"/>
      <c r="CC50" s="1267"/>
      <c r="CD50" s="1267"/>
      <c r="CE50" s="1267"/>
      <c r="CF50" s="1267" t="s">
        <v>575</v>
      </c>
      <c r="CG50" s="1267"/>
      <c r="CH50" s="1267"/>
      <c r="CI50" s="1267"/>
      <c r="CJ50" s="1267"/>
      <c r="CK50" s="1267"/>
      <c r="CL50" s="1267"/>
      <c r="CM50" s="1267"/>
      <c r="CN50" s="1267" t="s">
        <v>576</v>
      </c>
      <c r="CO50" s="1267"/>
      <c r="CP50" s="1267"/>
      <c r="CQ50" s="1267"/>
      <c r="CR50" s="1267"/>
      <c r="CS50" s="1267"/>
      <c r="CT50" s="1267"/>
      <c r="CU50" s="1267"/>
      <c r="CV50" s="1267" t="s">
        <v>577</v>
      </c>
      <c r="CW50" s="1267"/>
      <c r="CX50" s="1267"/>
      <c r="CY50" s="1267"/>
      <c r="CZ50" s="1267"/>
      <c r="DA50" s="1267"/>
      <c r="DB50" s="1267"/>
      <c r="DC50" s="1267"/>
    </row>
    <row r="51" spans="1:109" ht="13.5" customHeight="1" x14ac:dyDescent="0.15">
      <c r="B51" s="365"/>
      <c r="G51" s="1268"/>
      <c r="H51" s="1268"/>
      <c r="I51" s="1271"/>
      <c r="J51" s="1271"/>
      <c r="K51" s="1269"/>
      <c r="L51" s="1269"/>
      <c r="M51" s="1269"/>
      <c r="N51" s="1269"/>
      <c r="AM51" s="371"/>
      <c r="AN51" s="1270" t="s">
        <v>614</v>
      </c>
      <c r="AO51" s="1270"/>
      <c r="AP51" s="1270"/>
      <c r="AQ51" s="1270"/>
      <c r="AR51" s="1270"/>
      <c r="AS51" s="1270"/>
      <c r="AT51" s="1270"/>
      <c r="AU51" s="1270"/>
      <c r="AV51" s="1270"/>
      <c r="AW51" s="1270"/>
      <c r="AX51" s="1270"/>
      <c r="AY51" s="1270"/>
      <c r="AZ51" s="1270"/>
      <c r="BA51" s="1270"/>
      <c r="BB51" s="1270" t="s">
        <v>612</v>
      </c>
      <c r="BC51" s="1270"/>
      <c r="BD51" s="1270"/>
      <c r="BE51" s="1270"/>
      <c r="BF51" s="1270"/>
      <c r="BG51" s="1270"/>
      <c r="BH51" s="1270"/>
      <c r="BI51" s="1270"/>
      <c r="BJ51" s="1270"/>
      <c r="BK51" s="1270"/>
      <c r="BL51" s="1270"/>
      <c r="BM51" s="1270"/>
      <c r="BN51" s="1270"/>
      <c r="BO51" s="1270"/>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65"/>
      <c r="G52" s="1268"/>
      <c r="H52" s="1268"/>
      <c r="I52" s="1271"/>
      <c r="J52" s="1271"/>
      <c r="K52" s="1269"/>
      <c r="L52" s="1269"/>
      <c r="M52" s="1269"/>
      <c r="N52" s="1269"/>
      <c r="AM52" s="37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79"/>
      <c r="B53" s="365"/>
      <c r="G53" s="1268"/>
      <c r="H53" s="1268"/>
      <c r="I53" s="1263"/>
      <c r="J53" s="1263"/>
      <c r="K53" s="1269"/>
      <c r="L53" s="1269"/>
      <c r="M53" s="1269"/>
      <c r="N53" s="1269"/>
      <c r="AM53" s="371"/>
      <c r="AN53" s="1270"/>
      <c r="AO53" s="1270"/>
      <c r="AP53" s="1270"/>
      <c r="AQ53" s="1270"/>
      <c r="AR53" s="1270"/>
      <c r="AS53" s="1270"/>
      <c r="AT53" s="1270"/>
      <c r="AU53" s="1270"/>
      <c r="AV53" s="1270"/>
      <c r="AW53" s="1270"/>
      <c r="AX53" s="1270"/>
      <c r="AY53" s="1270"/>
      <c r="AZ53" s="1270"/>
      <c r="BA53" s="1270"/>
      <c r="BB53" s="1270" t="s">
        <v>619</v>
      </c>
      <c r="BC53" s="1270"/>
      <c r="BD53" s="1270"/>
      <c r="BE53" s="1270"/>
      <c r="BF53" s="1270"/>
      <c r="BG53" s="1270"/>
      <c r="BH53" s="1270"/>
      <c r="BI53" s="1270"/>
      <c r="BJ53" s="1270"/>
      <c r="BK53" s="1270"/>
      <c r="BL53" s="1270"/>
      <c r="BM53" s="1270"/>
      <c r="BN53" s="1270"/>
      <c r="BO53" s="1270"/>
      <c r="BP53" s="1253">
        <v>57</v>
      </c>
      <c r="BQ53" s="1253"/>
      <c r="BR53" s="1253"/>
      <c r="BS53" s="1253"/>
      <c r="BT53" s="1253"/>
      <c r="BU53" s="1253"/>
      <c r="BV53" s="1253"/>
      <c r="BW53" s="1253"/>
      <c r="BX53" s="1253">
        <v>57.5</v>
      </c>
      <c r="BY53" s="1253"/>
      <c r="BZ53" s="1253"/>
      <c r="CA53" s="1253"/>
      <c r="CB53" s="1253"/>
      <c r="CC53" s="1253"/>
      <c r="CD53" s="1253"/>
      <c r="CE53" s="1253"/>
      <c r="CF53" s="1253">
        <v>59</v>
      </c>
      <c r="CG53" s="1253"/>
      <c r="CH53" s="1253"/>
      <c r="CI53" s="1253"/>
      <c r="CJ53" s="1253"/>
      <c r="CK53" s="1253"/>
      <c r="CL53" s="1253"/>
      <c r="CM53" s="1253"/>
      <c r="CN53" s="1253">
        <v>60.6</v>
      </c>
      <c r="CO53" s="1253"/>
      <c r="CP53" s="1253"/>
      <c r="CQ53" s="1253"/>
      <c r="CR53" s="1253"/>
      <c r="CS53" s="1253"/>
      <c r="CT53" s="1253"/>
      <c r="CU53" s="1253"/>
      <c r="CV53" s="1253">
        <v>61.6</v>
      </c>
      <c r="CW53" s="1253"/>
      <c r="CX53" s="1253"/>
      <c r="CY53" s="1253"/>
      <c r="CZ53" s="1253"/>
      <c r="DA53" s="1253"/>
      <c r="DB53" s="1253"/>
      <c r="DC53" s="1253"/>
    </row>
    <row r="54" spans="1:109" x14ac:dyDescent="0.15">
      <c r="A54" s="379"/>
      <c r="B54" s="365"/>
      <c r="G54" s="1268"/>
      <c r="H54" s="1268"/>
      <c r="I54" s="1263"/>
      <c r="J54" s="1263"/>
      <c r="K54" s="1269"/>
      <c r="L54" s="1269"/>
      <c r="M54" s="1269"/>
      <c r="N54" s="1269"/>
      <c r="AM54" s="37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79"/>
      <c r="B55" s="365"/>
      <c r="G55" s="1263"/>
      <c r="H55" s="1263"/>
      <c r="I55" s="1263"/>
      <c r="J55" s="1263"/>
      <c r="K55" s="1269"/>
      <c r="L55" s="1269"/>
      <c r="M55" s="1269"/>
      <c r="N55" s="1269"/>
      <c r="AN55" s="1267" t="s">
        <v>613</v>
      </c>
      <c r="AO55" s="1267"/>
      <c r="AP55" s="1267"/>
      <c r="AQ55" s="1267"/>
      <c r="AR55" s="1267"/>
      <c r="AS55" s="1267"/>
      <c r="AT55" s="1267"/>
      <c r="AU55" s="1267"/>
      <c r="AV55" s="1267"/>
      <c r="AW55" s="1267"/>
      <c r="AX55" s="1267"/>
      <c r="AY55" s="1267"/>
      <c r="AZ55" s="1267"/>
      <c r="BA55" s="1267"/>
      <c r="BB55" s="1270" t="s">
        <v>612</v>
      </c>
      <c r="BC55" s="1270"/>
      <c r="BD55" s="1270"/>
      <c r="BE55" s="1270"/>
      <c r="BF55" s="1270"/>
      <c r="BG55" s="1270"/>
      <c r="BH55" s="1270"/>
      <c r="BI55" s="1270"/>
      <c r="BJ55" s="1270"/>
      <c r="BK55" s="1270"/>
      <c r="BL55" s="1270"/>
      <c r="BM55" s="1270"/>
      <c r="BN55" s="1270"/>
      <c r="BO55" s="1270"/>
      <c r="BP55" s="1253">
        <v>19.8</v>
      </c>
      <c r="BQ55" s="1253"/>
      <c r="BR55" s="1253"/>
      <c r="BS55" s="1253"/>
      <c r="BT55" s="1253"/>
      <c r="BU55" s="1253"/>
      <c r="BV55" s="1253"/>
      <c r="BW55" s="1253"/>
      <c r="BX55" s="1253">
        <v>20</v>
      </c>
      <c r="BY55" s="1253"/>
      <c r="BZ55" s="1253"/>
      <c r="CA55" s="1253"/>
      <c r="CB55" s="1253"/>
      <c r="CC55" s="1253"/>
      <c r="CD55" s="1253"/>
      <c r="CE55" s="1253"/>
      <c r="CF55" s="1253">
        <v>32.4</v>
      </c>
      <c r="CG55" s="1253"/>
      <c r="CH55" s="1253"/>
      <c r="CI55" s="1253"/>
      <c r="CJ55" s="1253"/>
      <c r="CK55" s="1253"/>
      <c r="CL55" s="1253"/>
      <c r="CM55" s="1253"/>
      <c r="CN55" s="1253">
        <v>20</v>
      </c>
      <c r="CO55" s="1253"/>
      <c r="CP55" s="1253"/>
      <c r="CQ55" s="1253"/>
      <c r="CR55" s="1253"/>
      <c r="CS55" s="1253"/>
      <c r="CT55" s="1253"/>
      <c r="CU55" s="1253"/>
      <c r="CV55" s="1253">
        <v>7.4</v>
      </c>
      <c r="CW55" s="1253"/>
      <c r="CX55" s="1253"/>
      <c r="CY55" s="1253"/>
      <c r="CZ55" s="1253"/>
      <c r="DA55" s="1253"/>
      <c r="DB55" s="1253"/>
      <c r="DC55" s="1253"/>
    </row>
    <row r="56" spans="1:109" x14ac:dyDescent="0.15">
      <c r="A56" s="379"/>
      <c r="B56" s="365"/>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x14ac:dyDescent="0.15">
      <c r="B57" s="385"/>
      <c r="G57" s="1263"/>
      <c r="H57" s="1263"/>
      <c r="I57" s="1272"/>
      <c r="J57" s="1272"/>
      <c r="K57" s="1269"/>
      <c r="L57" s="1269"/>
      <c r="M57" s="1269"/>
      <c r="N57" s="1269"/>
      <c r="AM57" s="364"/>
      <c r="AN57" s="1267"/>
      <c r="AO57" s="1267"/>
      <c r="AP57" s="1267"/>
      <c r="AQ57" s="1267"/>
      <c r="AR57" s="1267"/>
      <c r="AS57" s="1267"/>
      <c r="AT57" s="1267"/>
      <c r="AU57" s="1267"/>
      <c r="AV57" s="1267"/>
      <c r="AW57" s="1267"/>
      <c r="AX57" s="1267"/>
      <c r="AY57" s="1267"/>
      <c r="AZ57" s="1267"/>
      <c r="BA57" s="1267"/>
      <c r="BB57" s="1270" t="s">
        <v>619</v>
      </c>
      <c r="BC57" s="1270"/>
      <c r="BD57" s="1270"/>
      <c r="BE57" s="1270"/>
      <c r="BF57" s="1270"/>
      <c r="BG57" s="1270"/>
      <c r="BH57" s="1270"/>
      <c r="BI57" s="1270"/>
      <c r="BJ57" s="1270"/>
      <c r="BK57" s="1270"/>
      <c r="BL57" s="1270"/>
      <c r="BM57" s="1270"/>
      <c r="BN57" s="1270"/>
      <c r="BO57" s="1270"/>
      <c r="BP57" s="1253">
        <v>59.7</v>
      </c>
      <c r="BQ57" s="1253"/>
      <c r="BR57" s="1253"/>
      <c r="BS57" s="1253"/>
      <c r="BT57" s="1253"/>
      <c r="BU57" s="1253"/>
      <c r="BV57" s="1253"/>
      <c r="BW57" s="1253"/>
      <c r="BX57" s="1253">
        <v>60.7</v>
      </c>
      <c r="BY57" s="1253"/>
      <c r="BZ57" s="1253"/>
      <c r="CA57" s="1253"/>
      <c r="CB57" s="1253"/>
      <c r="CC57" s="1253"/>
      <c r="CD57" s="1253"/>
      <c r="CE57" s="1253"/>
      <c r="CF57" s="1253">
        <v>64.2</v>
      </c>
      <c r="CG57" s="1253"/>
      <c r="CH57" s="1253"/>
      <c r="CI57" s="1253"/>
      <c r="CJ57" s="1253"/>
      <c r="CK57" s="1253"/>
      <c r="CL57" s="1253"/>
      <c r="CM57" s="1253"/>
      <c r="CN57" s="1253">
        <v>67</v>
      </c>
      <c r="CO57" s="1253"/>
      <c r="CP57" s="1253"/>
      <c r="CQ57" s="1253"/>
      <c r="CR57" s="1253"/>
      <c r="CS57" s="1253"/>
      <c r="CT57" s="1253"/>
      <c r="CU57" s="1253"/>
      <c r="CV57" s="1253">
        <v>67.8</v>
      </c>
      <c r="CW57" s="1253"/>
      <c r="CX57" s="1253"/>
      <c r="CY57" s="1253"/>
      <c r="CZ57" s="1253"/>
      <c r="DA57" s="1253"/>
      <c r="DB57" s="1253"/>
      <c r="DC57" s="1253"/>
      <c r="DD57" s="390"/>
      <c r="DE57" s="385"/>
    </row>
    <row r="58" spans="1:109" s="379" customFormat="1" x14ac:dyDescent="0.15">
      <c r="A58" s="364"/>
      <c r="B58" s="385"/>
      <c r="G58" s="1263"/>
      <c r="H58" s="1263"/>
      <c r="I58" s="1272"/>
      <c r="J58" s="1272"/>
      <c r="K58" s="1269"/>
      <c r="L58" s="1269"/>
      <c r="M58" s="1269"/>
      <c r="N58" s="1269"/>
      <c r="AM58" s="364"/>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618</v>
      </c>
    </row>
    <row r="64" spans="1:109" x14ac:dyDescent="0.15">
      <c r="B64" s="365"/>
      <c r="G64" s="380"/>
      <c r="I64" s="382"/>
      <c r="J64" s="382"/>
      <c r="K64" s="382"/>
      <c r="L64" s="382"/>
      <c r="M64" s="382"/>
      <c r="N64" s="381"/>
      <c r="AM64" s="380"/>
      <c r="AN64" s="380" t="s">
        <v>617</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x14ac:dyDescent="0.15">
      <c r="B65" s="365"/>
      <c r="AN65" s="1254" t="s">
        <v>616</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x14ac:dyDescent="0.15">
      <c r="B66" s="365"/>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x14ac:dyDescent="0.15">
      <c r="B67" s="365"/>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x14ac:dyDescent="0.15">
      <c r="B68" s="365"/>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x14ac:dyDescent="0.15">
      <c r="B69" s="365"/>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x14ac:dyDescent="0.15">
      <c r="B71" s="365"/>
      <c r="G71" s="374"/>
      <c r="I71" s="377"/>
      <c r="J71" s="376"/>
      <c r="K71" s="376"/>
      <c r="L71" s="375"/>
      <c r="M71" s="376"/>
      <c r="N71" s="375"/>
      <c r="AM71" s="374"/>
      <c r="AN71" s="364" t="s">
        <v>615</v>
      </c>
    </row>
    <row r="72" spans="2:107" x14ac:dyDescent="0.15">
      <c r="B72" s="365"/>
      <c r="G72" s="1263"/>
      <c r="H72" s="1263"/>
      <c r="I72" s="1263"/>
      <c r="J72" s="1263"/>
      <c r="K72" s="373"/>
      <c r="L72" s="373"/>
      <c r="M72" s="372"/>
      <c r="N72" s="372"/>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573</v>
      </c>
      <c r="BQ72" s="1267"/>
      <c r="BR72" s="1267"/>
      <c r="BS72" s="1267"/>
      <c r="BT72" s="1267"/>
      <c r="BU72" s="1267"/>
      <c r="BV72" s="1267"/>
      <c r="BW72" s="1267"/>
      <c r="BX72" s="1267" t="s">
        <v>574</v>
      </c>
      <c r="BY72" s="1267"/>
      <c r="BZ72" s="1267"/>
      <c r="CA72" s="1267"/>
      <c r="CB72" s="1267"/>
      <c r="CC72" s="1267"/>
      <c r="CD72" s="1267"/>
      <c r="CE72" s="1267"/>
      <c r="CF72" s="1267" t="s">
        <v>575</v>
      </c>
      <c r="CG72" s="1267"/>
      <c r="CH72" s="1267"/>
      <c r="CI72" s="1267"/>
      <c r="CJ72" s="1267"/>
      <c r="CK72" s="1267"/>
      <c r="CL72" s="1267"/>
      <c r="CM72" s="1267"/>
      <c r="CN72" s="1267" t="s">
        <v>576</v>
      </c>
      <c r="CO72" s="1267"/>
      <c r="CP72" s="1267"/>
      <c r="CQ72" s="1267"/>
      <c r="CR72" s="1267"/>
      <c r="CS72" s="1267"/>
      <c r="CT72" s="1267"/>
      <c r="CU72" s="1267"/>
      <c r="CV72" s="1267" t="s">
        <v>577</v>
      </c>
      <c r="CW72" s="1267"/>
      <c r="CX72" s="1267"/>
      <c r="CY72" s="1267"/>
      <c r="CZ72" s="1267"/>
      <c r="DA72" s="1267"/>
      <c r="DB72" s="1267"/>
      <c r="DC72" s="1267"/>
    </row>
    <row r="73" spans="2:107" x14ac:dyDescent="0.15">
      <c r="B73" s="365"/>
      <c r="G73" s="1268"/>
      <c r="H73" s="1268"/>
      <c r="I73" s="1268"/>
      <c r="J73" s="1268"/>
      <c r="K73" s="1273"/>
      <c r="L73" s="1273"/>
      <c r="M73" s="1273"/>
      <c r="N73" s="1273"/>
      <c r="AM73" s="371"/>
      <c r="AN73" s="1270" t="s">
        <v>614</v>
      </c>
      <c r="AO73" s="1270"/>
      <c r="AP73" s="1270"/>
      <c r="AQ73" s="1270"/>
      <c r="AR73" s="1270"/>
      <c r="AS73" s="1270"/>
      <c r="AT73" s="1270"/>
      <c r="AU73" s="1270"/>
      <c r="AV73" s="1270"/>
      <c r="AW73" s="1270"/>
      <c r="AX73" s="1270"/>
      <c r="AY73" s="1270"/>
      <c r="AZ73" s="1270"/>
      <c r="BA73" s="1270"/>
      <c r="BB73" s="1270" t="s">
        <v>612</v>
      </c>
      <c r="BC73" s="1270"/>
      <c r="BD73" s="1270"/>
      <c r="BE73" s="1270"/>
      <c r="BF73" s="1270"/>
      <c r="BG73" s="1270"/>
      <c r="BH73" s="1270"/>
      <c r="BI73" s="1270"/>
      <c r="BJ73" s="1270"/>
      <c r="BK73" s="1270"/>
      <c r="BL73" s="1270"/>
      <c r="BM73" s="1270"/>
      <c r="BN73" s="1270"/>
      <c r="BO73" s="1270"/>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65"/>
      <c r="G74" s="1268"/>
      <c r="H74" s="1268"/>
      <c r="I74" s="1268"/>
      <c r="J74" s="1268"/>
      <c r="K74" s="1273"/>
      <c r="L74" s="1273"/>
      <c r="M74" s="1273"/>
      <c r="N74" s="1273"/>
      <c r="AM74" s="37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65"/>
      <c r="G75" s="1268"/>
      <c r="H75" s="1268"/>
      <c r="I75" s="1263"/>
      <c r="J75" s="1263"/>
      <c r="K75" s="1269"/>
      <c r="L75" s="1269"/>
      <c r="M75" s="1269"/>
      <c r="N75" s="1269"/>
      <c r="AM75" s="371"/>
      <c r="AN75" s="1270"/>
      <c r="AO75" s="1270"/>
      <c r="AP75" s="1270"/>
      <c r="AQ75" s="1270"/>
      <c r="AR75" s="1270"/>
      <c r="AS75" s="1270"/>
      <c r="AT75" s="1270"/>
      <c r="AU75" s="1270"/>
      <c r="AV75" s="1270"/>
      <c r="AW75" s="1270"/>
      <c r="AX75" s="1270"/>
      <c r="AY75" s="1270"/>
      <c r="AZ75" s="1270"/>
      <c r="BA75" s="1270"/>
      <c r="BB75" s="1270" t="s">
        <v>611</v>
      </c>
      <c r="BC75" s="1270"/>
      <c r="BD75" s="1270"/>
      <c r="BE75" s="1270"/>
      <c r="BF75" s="1270"/>
      <c r="BG75" s="1270"/>
      <c r="BH75" s="1270"/>
      <c r="BI75" s="1270"/>
      <c r="BJ75" s="1270"/>
      <c r="BK75" s="1270"/>
      <c r="BL75" s="1270"/>
      <c r="BM75" s="1270"/>
      <c r="BN75" s="1270"/>
      <c r="BO75" s="1270"/>
      <c r="BP75" s="1253">
        <v>8.5</v>
      </c>
      <c r="BQ75" s="1253"/>
      <c r="BR75" s="1253"/>
      <c r="BS75" s="1253"/>
      <c r="BT75" s="1253"/>
      <c r="BU75" s="1253"/>
      <c r="BV75" s="1253"/>
      <c r="BW75" s="1253"/>
      <c r="BX75" s="1253">
        <v>8.3000000000000007</v>
      </c>
      <c r="BY75" s="1253"/>
      <c r="BZ75" s="1253"/>
      <c r="CA75" s="1253"/>
      <c r="CB75" s="1253"/>
      <c r="CC75" s="1253"/>
      <c r="CD75" s="1253"/>
      <c r="CE75" s="1253"/>
      <c r="CF75" s="1253">
        <v>8.3000000000000007</v>
      </c>
      <c r="CG75" s="1253"/>
      <c r="CH75" s="1253"/>
      <c r="CI75" s="1253"/>
      <c r="CJ75" s="1253"/>
      <c r="CK75" s="1253"/>
      <c r="CL75" s="1253"/>
      <c r="CM75" s="1253"/>
      <c r="CN75" s="1253">
        <v>8.3000000000000007</v>
      </c>
      <c r="CO75" s="1253"/>
      <c r="CP75" s="1253"/>
      <c r="CQ75" s="1253"/>
      <c r="CR75" s="1253"/>
      <c r="CS75" s="1253"/>
      <c r="CT75" s="1253"/>
      <c r="CU75" s="1253"/>
      <c r="CV75" s="1253">
        <v>8.1</v>
      </c>
      <c r="CW75" s="1253"/>
      <c r="CX75" s="1253"/>
      <c r="CY75" s="1253"/>
      <c r="CZ75" s="1253"/>
      <c r="DA75" s="1253"/>
      <c r="DB75" s="1253"/>
      <c r="DC75" s="1253"/>
    </row>
    <row r="76" spans="2:107" x14ac:dyDescent="0.15">
      <c r="B76" s="365"/>
      <c r="G76" s="1268"/>
      <c r="H76" s="1268"/>
      <c r="I76" s="1263"/>
      <c r="J76" s="1263"/>
      <c r="K76" s="1269"/>
      <c r="L76" s="1269"/>
      <c r="M76" s="1269"/>
      <c r="N76" s="1269"/>
      <c r="AM76" s="37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65"/>
      <c r="G77" s="1263"/>
      <c r="H77" s="1263"/>
      <c r="I77" s="1263"/>
      <c r="J77" s="1263"/>
      <c r="K77" s="1273"/>
      <c r="L77" s="1273"/>
      <c r="M77" s="1273"/>
      <c r="N77" s="1273"/>
      <c r="AN77" s="1267" t="s">
        <v>613</v>
      </c>
      <c r="AO77" s="1267"/>
      <c r="AP77" s="1267"/>
      <c r="AQ77" s="1267"/>
      <c r="AR77" s="1267"/>
      <c r="AS77" s="1267"/>
      <c r="AT77" s="1267"/>
      <c r="AU77" s="1267"/>
      <c r="AV77" s="1267"/>
      <c r="AW77" s="1267"/>
      <c r="AX77" s="1267"/>
      <c r="AY77" s="1267"/>
      <c r="AZ77" s="1267"/>
      <c r="BA77" s="1267"/>
      <c r="BB77" s="1270" t="s">
        <v>612</v>
      </c>
      <c r="BC77" s="1270"/>
      <c r="BD77" s="1270"/>
      <c r="BE77" s="1270"/>
      <c r="BF77" s="1270"/>
      <c r="BG77" s="1270"/>
      <c r="BH77" s="1270"/>
      <c r="BI77" s="1270"/>
      <c r="BJ77" s="1270"/>
      <c r="BK77" s="1270"/>
      <c r="BL77" s="1270"/>
      <c r="BM77" s="1270"/>
      <c r="BN77" s="1270"/>
      <c r="BO77" s="1270"/>
      <c r="BP77" s="1253">
        <v>19.8</v>
      </c>
      <c r="BQ77" s="1253"/>
      <c r="BR77" s="1253"/>
      <c r="BS77" s="1253"/>
      <c r="BT77" s="1253"/>
      <c r="BU77" s="1253"/>
      <c r="BV77" s="1253"/>
      <c r="BW77" s="1253"/>
      <c r="BX77" s="1253">
        <v>20</v>
      </c>
      <c r="BY77" s="1253"/>
      <c r="BZ77" s="1253"/>
      <c r="CA77" s="1253"/>
      <c r="CB77" s="1253"/>
      <c r="CC77" s="1253"/>
      <c r="CD77" s="1253"/>
      <c r="CE77" s="1253"/>
      <c r="CF77" s="1253">
        <v>32.4</v>
      </c>
      <c r="CG77" s="1253"/>
      <c r="CH77" s="1253"/>
      <c r="CI77" s="1253"/>
      <c r="CJ77" s="1253"/>
      <c r="CK77" s="1253"/>
      <c r="CL77" s="1253"/>
      <c r="CM77" s="1253"/>
      <c r="CN77" s="1253">
        <v>20</v>
      </c>
      <c r="CO77" s="1253"/>
      <c r="CP77" s="1253"/>
      <c r="CQ77" s="1253"/>
      <c r="CR77" s="1253"/>
      <c r="CS77" s="1253"/>
      <c r="CT77" s="1253"/>
      <c r="CU77" s="1253"/>
      <c r="CV77" s="1253">
        <v>7.4</v>
      </c>
      <c r="CW77" s="1253"/>
      <c r="CX77" s="1253"/>
      <c r="CY77" s="1253"/>
      <c r="CZ77" s="1253"/>
      <c r="DA77" s="1253"/>
      <c r="DB77" s="1253"/>
      <c r="DC77" s="1253"/>
    </row>
    <row r="78" spans="2:107" x14ac:dyDescent="0.15">
      <c r="B78" s="365"/>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65"/>
      <c r="G79" s="1263"/>
      <c r="H79" s="1263"/>
      <c r="I79" s="1272"/>
      <c r="J79" s="1272"/>
      <c r="K79" s="1274"/>
      <c r="L79" s="1274"/>
      <c r="M79" s="1274"/>
      <c r="N79" s="1274"/>
      <c r="AN79" s="1267"/>
      <c r="AO79" s="1267"/>
      <c r="AP79" s="1267"/>
      <c r="AQ79" s="1267"/>
      <c r="AR79" s="1267"/>
      <c r="AS79" s="1267"/>
      <c r="AT79" s="1267"/>
      <c r="AU79" s="1267"/>
      <c r="AV79" s="1267"/>
      <c r="AW79" s="1267"/>
      <c r="AX79" s="1267"/>
      <c r="AY79" s="1267"/>
      <c r="AZ79" s="1267"/>
      <c r="BA79" s="1267"/>
      <c r="BB79" s="1270" t="s">
        <v>611</v>
      </c>
      <c r="BC79" s="1270"/>
      <c r="BD79" s="1270"/>
      <c r="BE79" s="1270"/>
      <c r="BF79" s="1270"/>
      <c r="BG79" s="1270"/>
      <c r="BH79" s="1270"/>
      <c r="BI79" s="1270"/>
      <c r="BJ79" s="1270"/>
      <c r="BK79" s="1270"/>
      <c r="BL79" s="1270"/>
      <c r="BM79" s="1270"/>
      <c r="BN79" s="1270"/>
      <c r="BO79" s="1270"/>
      <c r="BP79" s="1253">
        <v>8.8000000000000007</v>
      </c>
      <c r="BQ79" s="1253"/>
      <c r="BR79" s="1253"/>
      <c r="BS79" s="1253"/>
      <c r="BT79" s="1253"/>
      <c r="BU79" s="1253"/>
      <c r="BV79" s="1253"/>
      <c r="BW79" s="1253"/>
      <c r="BX79" s="1253">
        <v>8.9</v>
      </c>
      <c r="BY79" s="1253"/>
      <c r="BZ79" s="1253"/>
      <c r="CA79" s="1253"/>
      <c r="CB79" s="1253"/>
      <c r="CC79" s="1253"/>
      <c r="CD79" s="1253"/>
      <c r="CE79" s="1253"/>
      <c r="CF79" s="1253">
        <v>9.5</v>
      </c>
      <c r="CG79" s="1253"/>
      <c r="CH79" s="1253"/>
      <c r="CI79" s="1253"/>
      <c r="CJ79" s="1253"/>
      <c r="CK79" s="1253"/>
      <c r="CL79" s="1253"/>
      <c r="CM79" s="1253"/>
      <c r="CN79" s="1253">
        <v>9.5</v>
      </c>
      <c r="CO79" s="1253"/>
      <c r="CP79" s="1253"/>
      <c r="CQ79" s="1253"/>
      <c r="CR79" s="1253"/>
      <c r="CS79" s="1253"/>
      <c r="CT79" s="1253"/>
      <c r="CU79" s="1253"/>
      <c r="CV79" s="1253">
        <v>9.4</v>
      </c>
      <c r="CW79" s="1253"/>
      <c r="CX79" s="1253"/>
      <c r="CY79" s="1253"/>
      <c r="CZ79" s="1253"/>
      <c r="DA79" s="1253"/>
      <c r="DB79" s="1253"/>
      <c r="DC79" s="1253"/>
    </row>
    <row r="80" spans="2:107" x14ac:dyDescent="0.15">
      <c r="B80" s="365"/>
      <c r="G80" s="1263"/>
      <c r="H80" s="1263"/>
      <c r="I80" s="1272"/>
      <c r="J80" s="1272"/>
      <c r="K80" s="1274"/>
      <c r="L80" s="1274"/>
      <c r="M80" s="1274"/>
      <c r="N80" s="1274"/>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x14ac:dyDescent="0.15">
      <c r="DD84" s="364"/>
      <c r="DE84" s="364"/>
    </row>
    <row r="85" spans="2:109" x14ac:dyDescent="0.15">
      <c r="DD85" s="364"/>
      <c r="DE85" s="364"/>
    </row>
  </sheetData>
  <sheetProtection algorithmName="SHA-512" hashValue="qs7ty2hrIc/9eG8mdPrnwWei3i4I+rm+SKMfr3P8TY/VdE/LiF84FAhsTnGqFGrTd13tZSjm3QvzDfMp3Pa3/g==" saltValue="n6Y8YUbXRYT476th1+pK5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80" zoomScale="80" zoomScaleNormal="80" zoomScaleSheetLayoutView="70" workbookViewId="0">
      <selection activeCell="D23" sqref="D23"/>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520</v>
      </c>
    </row>
  </sheetData>
  <sheetProtection algorithmName="SHA-512" hashValue="jMOS8MFrSH9eIrSijFUeJUyKaTlBLagVWiISIJNpBozv3IYij2WL5MxqJwR8Z07dSsdIsLS/9duUfVJnJOyk8g==" saltValue="DmHyMIMN7fR2EA6WY64eQ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69" zoomScale="80" zoomScaleNormal="80" zoomScaleSheetLayoutView="55" workbookViewId="0">
      <selection activeCell="B1" sqref="B1"/>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520</v>
      </c>
    </row>
  </sheetData>
  <sheetProtection algorithmName="SHA-512" hashValue="4jHvIFZxK3O7H7+4bXQqM8Wz3/QKFR8/7psrJvU3V10ro8S/OoFfbM0SAZtWJchFJBHAxmTdBFKmOzIu9pjCHQ==" saltValue="0oLWK2WhYDnhWjzUsD2aO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570</v>
      </c>
      <c r="G2" s="151"/>
      <c r="H2" s="152"/>
    </row>
    <row r="3" spans="1:8" x14ac:dyDescent="0.15">
      <c r="A3" s="148" t="s">
        <v>563</v>
      </c>
      <c r="B3" s="153"/>
      <c r="C3" s="154"/>
      <c r="D3" s="155">
        <v>120901</v>
      </c>
      <c r="E3" s="156"/>
      <c r="F3" s="157">
        <v>98507</v>
      </c>
      <c r="G3" s="158"/>
      <c r="H3" s="159"/>
    </row>
    <row r="4" spans="1:8" x14ac:dyDescent="0.15">
      <c r="A4" s="160"/>
      <c r="B4" s="161"/>
      <c r="C4" s="162"/>
      <c r="D4" s="163">
        <v>76628</v>
      </c>
      <c r="E4" s="164"/>
      <c r="F4" s="165">
        <v>47567</v>
      </c>
      <c r="G4" s="166"/>
      <c r="H4" s="167"/>
    </row>
    <row r="5" spans="1:8" x14ac:dyDescent="0.15">
      <c r="A5" s="148" t="s">
        <v>565</v>
      </c>
      <c r="B5" s="153"/>
      <c r="C5" s="154"/>
      <c r="D5" s="155">
        <v>111615</v>
      </c>
      <c r="E5" s="156"/>
      <c r="F5" s="157">
        <v>113347</v>
      </c>
      <c r="G5" s="158"/>
      <c r="H5" s="159"/>
    </row>
    <row r="6" spans="1:8" x14ac:dyDescent="0.15">
      <c r="A6" s="160"/>
      <c r="B6" s="161"/>
      <c r="C6" s="162"/>
      <c r="D6" s="163">
        <v>89792</v>
      </c>
      <c r="E6" s="164"/>
      <c r="F6" s="165">
        <v>58728</v>
      </c>
      <c r="G6" s="166"/>
      <c r="H6" s="167"/>
    </row>
    <row r="7" spans="1:8" x14ac:dyDescent="0.15">
      <c r="A7" s="148" t="s">
        <v>566</v>
      </c>
      <c r="B7" s="153"/>
      <c r="C7" s="154"/>
      <c r="D7" s="155">
        <v>109686</v>
      </c>
      <c r="E7" s="156"/>
      <c r="F7" s="157">
        <v>120302</v>
      </c>
      <c r="G7" s="158"/>
      <c r="H7" s="159"/>
    </row>
    <row r="8" spans="1:8" x14ac:dyDescent="0.15">
      <c r="A8" s="160"/>
      <c r="B8" s="161"/>
      <c r="C8" s="162"/>
      <c r="D8" s="163">
        <v>80549</v>
      </c>
      <c r="E8" s="164"/>
      <c r="F8" s="165">
        <v>59328</v>
      </c>
      <c r="G8" s="166"/>
      <c r="H8" s="167"/>
    </row>
    <row r="9" spans="1:8" x14ac:dyDescent="0.15">
      <c r="A9" s="148" t="s">
        <v>567</v>
      </c>
      <c r="B9" s="153"/>
      <c r="C9" s="154"/>
      <c r="D9" s="155">
        <v>64109</v>
      </c>
      <c r="E9" s="156"/>
      <c r="F9" s="157">
        <v>114841</v>
      </c>
      <c r="G9" s="158"/>
      <c r="H9" s="159"/>
    </row>
    <row r="10" spans="1:8" x14ac:dyDescent="0.15">
      <c r="A10" s="160"/>
      <c r="B10" s="161"/>
      <c r="C10" s="162"/>
      <c r="D10" s="163">
        <v>43141</v>
      </c>
      <c r="E10" s="164"/>
      <c r="F10" s="165">
        <v>51589</v>
      </c>
      <c r="G10" s="166"/>
      <c r="H10" s="167"/>
    </row>
    <row r="11" spans="1:8" x14ac:dyDescent="0.15">
      <c r="A11" s="148" t="s">
        <v>568</v>
      </c>
      <c r="B11" s="153"/>
      <c r="C11" s="154"/>
      <c r="D11" s="155">
        <v>163825</v>
      </c>
      <c r="E11" s="156"/>
      <c r="F11" s="157">
        <v>124145</v>
      </c>
      <c r="G11" s="158"/>
      <c r="H11" s="159"/>
    </row>
    <row r="12" spans="1:8" x14ac:dyDescent="0.15">
      <c r="A12" s="160"/>
      <c r="B12" s="161"/>
      <c r="C12" s="168"/>
      <c r="D12" s="163">
        <v>133653</v>
      </c>
      <c r="E12" s="164"/>
      <c r="F12" s="165">
        <v>54761</v>
      </c>
      <c r="G12" s="166"/>
      <c r="H12" s="167"/>
    </row>
    <row r="13" spans="1:8" x14ac:dyDescent="0.15">
      <c r="A13" s="148"/>
      <c r="B13" s="153"/>
      <c r="C13" s="169"/>
      <c r="D13" s="170">
        <v>114027</v>
      </c>
      <c r="E13" s="171"/>
      <c r="F13" s="172">
        <v>114228</v>
      </c>
      <c r="G13" s="173"/>
      <c r="H13" s="159"/>
    </row>
    <row r="14" spans="1:8" x14ac:dyDescent="0.15">
      <c r="A14" s="160"/>
      <c r="B14" s="161"/>
      <c r="C14" s="162"/>
      <c r="D14" s="163">
        <v>84753</v>
      </c>
      <c r="E14" s="164"/>
      <c r="F14" s="165">
        <v>54395</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9.23</v>
      </c>
      <c r="C19" s="174">
        <f>ROUND(VALUE(SUBSTITUTE(実質収支比率等に係る経年分析!G$48,"▲","-")),2)</f>
        <v>9.81</v>
      </c>
      <c r="D19" s="174">
        <f>ROUND(VALUE(SUBSTITUTE(実質収支比率等に係る経年分析!H$48,"▲","-")),2)</f>
        <v>15.94</v>
      </c>
      <c r="E19" s="174">
        <f>ROUND(VALUE(SUBSTITUTE(実質収支比率等に係る経年分析!I$48,"▲","-")),2)</f>
        <v>10.039999999999999</v>
      </c>
      <c r="F19" s="174">
        <f>ROUND(VALUE(SUBSTITUTE(実質収支比率等に係る経年分析!J$48,"▲","-")),2)</f>
        <v>11.02</v>
      </c>
    </row>
    <row r="20" spans="1:11" x14ac:dyDescent="0.15">
      <c r="A20" s="174" t="s">
        <v>57</v>
      </c>
      <c r="B20" s="174">
        <f>ROUND(VALUE(SUBSTITUTE(実質収支比率等に係る経年分析!F$47,"▲","-")),2)</f>
        <v>87.54</v>
      </c>
      <c r="C20" s="174">
        <f>ROUND(VALUE(SUBSTITUTE(実質収支比率等に係る経年分析!G$47,"▲","-")),2)</f>
        <v>89.44</v>
      </c>
      <c r="D20" s="174">
        <f>ROUND(VALUE(SUBSTITUTE(実質収支比率等に係る経年分析!H$47,"▲","-")),2)</f>
        <v>87.71</v>
      </c>
      <c r="E20" s="174">
        <f>ROUND(VALUE(SUBSTITUTE(実質収支比率等に係る経年分析!I$47,"▲","-")),2)</f>
        <v>65.89</v>
      </c>
      <c r="F20" s="174">
        <f>ROUND(VALUE(SUBSTITUTE(実質収支比率等に係る経年分析!J$47,"▲","-")),2)</f>
        <v>72.260000000000005</v>
      </c>
    </row>
    <row r="21" spans="1:11" x14ac:dyDescent="0.15">
      <c r="A21" s="174" t="s">
        <v>58</v>
      </c>
      <c r="B21" s="174">
        <f>IF(ISNUMBER(VALUE(SUBSTITUTE(実質収支比率等に係る経年分析!F$49,"▲","-"))),ROUND(VALUE(SUBSTITUTE(実質収支比率等に係る経年分析!F$49,"▲","-")),2),NA())</f>
        <v>2.14</v>
      </c>
      <c r="C21" s="174">
        <f>IF(ISNUMBER(VALUE(SUBSTITUTE(実質収支比率等に係る経年分析!G$49,"▲","-"))),ROUND(VALUE(SUBSTITUTE(実質収支比率等に係る経年分析!G$49,"▲","-")),2),NA())</f>
        <v>1.21</v>
      </c>
      <c r="D21" s="174">
        <f>IF(ISNUMBER(VALUE(SUBSTITUTE(実質収支比率等に係る経年分析!H$49,"▲","-"))),ROUND(VALUE(SUBSTITUTE(実質収支比率等に係る経年分析!H$49,"▲","-")),2),NA())</f>
        <v>6.34</v>
      </c>
      <c r="E21" s="174">
        <f>IF(ISNUMBER(VALUE(SUBSTITUTE(実質収支比率等に係る経年分析!I$49,"▲","-"))),ROUND(VALUE(SUBSTITUTE(実質収支比率等に係る経年分析!I$49,"▲","-")),2),NA())</f>
        <v>-23.54</v>
      </c>
      <c r="F21" s="174">
        <f>IF(ISNUMBER(VALUE(SUBSTITUTE(実質収支比率等に係る経年分析!J$49,"▲","-"))),ROUND(VALUE(SUBSTITUTE(実質収支比率等に係る経年分析!J$49,"▲","-")),2),NA())</f>
        <v>6.07</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7.01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8.2899999999999991</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8.2100000000000009</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8.89</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球磨郡障害認定審査事業特別会計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0.01</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0.02</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0.03</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0.04</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0.05</v>
      </c>
    </row>
    <row r="30" spans="1:11" x14ac:dyDescent="0.15">
      <c r="A30" s="175" t="str">
        <f>IF(連結実質赤字比率に係る赤字・黒字の構成分析!C$40="",NA(),連結実質赤字比率に係る赤字・黒字の構成分析!C$40)</f>
        <v>球磨郡介護認定審査事業特別会計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0.03</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7.0000000000000007E-2</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0.13</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0.19</v>
      </c>
    </row>
    <row r="31" spans="1:11" x14ac:dyDescent="0.15">
      <c r="A31" s="175" t="str">
        <f>IF(連結実質赤字比率に係る赤字・黒字の構成分析!C$39="",NA(),連結実質赤字比率に係る赤字・黒字の構成分析!C$39)</f>
        <v>国民健康保険特別会計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2.11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2.29</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1.59</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0.92</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0.34</v>
      </c>
    </row>
    <row r="32" spans="1:11" x14ac:dyDescent="0.15">
      <c r="A32" s="175" t="str">
        <f>IF(連結実質赤字比率に係る赤字・黒字の構成分析!C$38="",NA(),連結実質赤字比率に係る赤字・黒字の構成分析!C$38)</f>
        <v>後期高齢者医療特別会計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0.04</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0.04</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0.04</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0.05</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0.45</v>
      </c>
    </row>
    <row r="33" spans="1:16" x14ac:dyDescent="0.15">
      <c r="A33" s="175" t="str">
        <f>IF(連結実質赤字比率に係る赤字・黒字の構成分析!C$37="",NA(),連結実質赤字比率に係る赤字・黒字の構成分析!C$37)</f>
        <v>下水道事業会計</v>
      </c>
      <c r="B33" s="175" t="e">
        <f>IF(ROUND(VALUE(SUBSTITUTE(連結実質赤字比率に係る赤字・黒字の構成分析!F$37,"▲", "-")), 2) &lt; 0, ABS(ROUND(VALUE(SUBSTITUTE(連結実質赤字比率に係る赤字・黒字の構成分析!F$37,"▲", "-")), 2)), NA())</f>
        <v>#VALUE!</v>
      </c>
      <c r="C33" s="175" t="e">
        <f>IF(ROUND(VALUE(SUBSTITUTE(連結実質赤字比率に係る赤字・黒字の構成分析!F$37,"▲", "-")), 2) &gt;= 0, ABS(ROUND(VALUE(SUBSTITUTE(連結実質赤字比率に係る赤字・黒字の構成分析!F$37,"▲", "-")), 2)), NA())</f>
        <v>#VALUE!</v>
      </c>
      <c r="D33" s="175" t="e">
        <f>IF(ROUND(VALUE(SUBSTITUTE(連結実質赤字比率に係る赤字・黒字の構成分析!G$37,"▲", "-")), 2) &lt; 0, ABS(ROUND(VALUE(SUBSTITUTE(連結実質赤字比率に係る赤字・黒字の構成分析!G$37,"▲", "-")), 2)), NA())</f>
        <v>#VALUE!</v>
      </c>
      <c r="E33" s="175" t="e">
        <f>IF(ROUND(VALUE(SUBSTITUTE(連結実質赤字比率に係る赤字・黒字の構成分析!G$37,"▲", "-")), 2) &gt;= 0, ABS(ROUND(VALUE(SUBSTITUTE(連結実質赤字比率に係る赤字・黒字の構成分析!G$37,"▲", "-")), 2)), NA())</f>
        <v>#VALUE!</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1.52</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0.11</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0.62</v>
      </c>
    </row>
    <row r="34" spans="1:16" x14ac:dyDescent="0.15">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2.12</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2.84</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1.76</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1.41</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2.52</v>
      </c>
    </row>
    <row r="35" spans="1:16" x14ac:dyDescent="0.15">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#VALUE!</v>
      </c>
      <c r="C35" s="175" t="e">
        <f>IF(ROUND(VALUE(SUBSTITUTE(連結実質赤字比率に係る赤字・黒字の構成分析!F$35,"▲", "-")), 2) &gt;= 0, ABS(ROUND(VALUE(SUBSTITUTE(連結実質赤字比率に係る赤字・黒字の構成分析!F$35,"▲", "-")), 2)), NA())</f>
        <v>#VALUE!</v>
      </c>
      <c r="D35" s="175" t="e">
        <f>IF(ROUND(VALUE(SUBSTITUTE(連結実質赤字比率に係る赤字・黒字の構成分析!G$35,"▲", "-")), 2) &lt; 0, ABS(ROUND(VALUE(SUBSTITUTE(連結実質赤字比率に係る赤字・黒字の構成分析!G$35,"▲", "-")), 2)), NA())</f>
        <v>#VALUE!</v>
      </c>
      <c r="E35" s="175" t="e">
        <f>IF(ROUND(VALUE(SUBSTITUTE(連結実質赤字比率に係る赤字・黒字の構成分析!G$35,"▲", "-")), 2) &gt;= 0, ABS(ROUND(VALUE(SUBSTITUTE(連結実質赤字比率に係る赤字・黒字の構成分析!G$35,"▲", "-")), 2)), NA())</f>
        <v>#VALUE!</v>
      </c>
      <c r="F35" s="175" t="e">
        <f>IF(ROUND(VALUE(SUBSTITUTE(連結実質赤字比率に係る赤字・黒字の構成分析!H$35,"▲", "-")), 2) &lt; 0, ABS(ROUND(VALUE(SUBSTITUTE(連結実質赤字比率に係る赤字・黒字の構成分析!H$35,"▲", "-")), 2)), NA())</f>
        <v>#VALUE!</v>
      </c>
      <c r="G35" s="175" t="e">
        <f>IF(ROUND(VALUE(SUBSTITUTE(連結実質赤字比率に係る赤字・黒字の構成分析!H$35,"▲", "-")), 2) &gt;= 0, ABS(ROUND(VALUE(SUBSTITUTE(連結実質赤字比率に係る赤字・黒字の構成分析!H$35,"▲", "-")), 2)), NA())</f>
        <v>#VALUE!</v>
      </c>
      <c r="H35" s="175" t="e">
        <f>IF(ROUND(VALUE(SUBSTITUTE(連結実質赤字比率に係る赤字・黒字の構成分析!I$35,"▲", "-")), 2) &lt; 0, ABS(ROUND(VALUE(SUBSTITUTE(連結実質赤字比率に係る赤字・黒字の構成分析!I$35,"▲", "-")), 2)), NA())</f>
        <v>#VALUE!</v>
      </c>
      <c r="I35" s="175" t="e">
        <f>IF(ROUND(VALUE(SUBSTITUTE(連結実質赤字比率に係る赤字・黒字の構成分析!I$35,"▲", "-")), 2) &gt;= 0, ABS(ROUND(VALUE(SUBSTITUTE(連結実質赤字比率に係る赤字・黒字の構成分析!I$35,"▲", "-")), 2)), NA())</f>
        <v>#VALUE!</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9.34</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9.17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9.6999999999999993</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15.78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9.85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10.78</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1378</v>
      </c>
      <c r="E42" s="176"/>
      <c r="F42" s="176"/>
      <c r="G42" s="176">
        <f>'実質公債費比率（分子）の構造'!L$52</f>
        <v>1327</v>
      </c>
      <c r="H42" s="176"/>
      <c r="I42" s="176"/>
      <c r="J42" s="176">
        <f>'実質公債費比率（分子）の構造'!M$52</f>
        <v>1251</v>
      </c>
      <c r="K42" s="176"/>
      <c r="L42" s="176"/>
      <c r="M42" s="176">
        <f>'実質公債費比率（分子）の構造'!N$52</f>
        <v>1255</v>
      </c>
      <c r="N42" s="176"/>
      <c r="O42" s="176"/>
      <c r="P42" s="176">
        <f>'実質公債費比率（分子）の構造'!O$52</f>
        <v>1227</v>
      </c>
    </row>
    <row r="43" spans="1:16" x14ac:dyDescent="0.15">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67</v>
      </c>
      <c r="B44" s="176">
        <f>'実質公債費比率（分子）の構造'!K$50</f>
        <v>35</v>
      </c>
      <c r="C44" s="176"/>
      <c r="D44" s="176"/>
      <c r="E44" s="176" t="str">
        <f>'実質公債費比率（分子）の構造'!L$50</f>
        <v>-</v>
      </c>
      <c r="F44" s="176"/>
      <c r="G44" s="176"/>
      <c r="H44" s="176">
        <f>'実質公債費比率（分子）の構造'!M$50</f>
        <v>0</v>
      </c>
      <c r="I44" s="176"/>
      <c r="J44" s="176"/>
      <c r="K44" s="176">
        <f>'実質公債費比率（分子）の構造'!N$50</f>
        <v>2</v>
      </c>
      <c r="L44" s="176"/>
      <c r="M44" s="176"/>
      <c r="N44" s="176">
        <f>'実質公債費比率（分子）の構造'!O$50</f>
        <v>5</v>
      </c>
      <c r="O44" s="176"/>
      <c r="P44" s="176"/>
    </row>
    <row r="45" spans="1:16" x14ac:dyDescent="0.15">
      <c r="A45" s="176" t="s">
        <v>68</v>
      </c>
      <c r="B45" s="176">
        <f>'実質公債費比率（分子）の構造'!K$49</f>
        <v>68</v>
      </c>
      <c r="C45" s="176"/>
      <c r="D45" s="176"/>
      <c r="E45" s="176">
        <f>'実質公債費比率（分子）の構造'!L$49</f>
        <v>78</v>
      </c>
      <c r="F45" s="176"/>
      <c r="G45" s="176"/>
      <c r="H45" s="176">
        <f>'実質公債費比率（分子）の構造'!M$49</f>
        <v>86</v>
      </c>
      <c r="I45" s="176"/>
      <c r="J45" s="176"/>
      <c r="K45" s="176">
        <f>'実質公債費比率（分子）の構造'!N$49</f>
        <v>99</v>
      </c>
      <c r="L45" s="176"/>
      <c r="M45" s="176"/>
      <c r="N45" s="176">
        <f>'実質公債費比率（分子）の構造'!O$49</f>
        <v>68</v>
      </c>
      <c r="O45" s="176"/>
      <c r="P45" s="176"/>
    </row>
    <row r="46" spans="1:16" x14ac:dyDescent="0.15">
      <c r="A46" s="176" t="s">
        <v>69</v>
      </c>
      <c r="B46" s="176">
        <f>'実質公債費比率（分子）の構造'!K$48</f>
        <v>428</v>
      </c>
      <c r="C46" s="176"/>
      <c r="D46" s="176"/>
      <c r="E46" s="176">
        <f>'実質公債費比率（分子）の構造'!L$48</f>
        <v>437</v>
      </c>
      <c r="F46" s="176"/>
      <c r="G46" s="176"/>
      <c r="H46" s="176">
        <f>'実質公債費比率（分子）の構造'!M$48</f>
        <v>384</v>
      </c>
      <c r="I46" s="176"/>
      <c r="J46" s="176"/>
      <c r="K46" s="176">
        <f>'実質公債費比率（分子）の構造'!N$48</f>
        <v>365</v>
      </c>
      <c r="L46" s="176"/>
      <c r="M46" s="176"/>
      <c r="N46" s="176">
        <f>'実質公債費比率（分子）の構造'!O$48</f>
        <v>389</v>
      </c>
      <c r="O46" s="176"/>
      <c r="P46" s="176"/>
    </row>
    <row r="47" spans="1:16" x14ac:dyDescent="0.15">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72</v>
      </c>
      <c r="B49" s="176">
        <f>'実質公債費比率（分子）の構造'!K$45</f>
        <v>1277</v>
      </c>
      <c r="C49" s="176"/>
      <c r="D49" s="176"/>
      <c r="E49" s="176">
        <f>'実質公債費比率（分子）の構造'!L$45</f>
        <v>1246</v>
      </c>
      <c r="F49" s="176"/>
      <c r="G49" s="176"/>
      <c r="H49" s="176">
        <f>'実質公債費比率（分子）の構造'!M$45</f>
        <v>1203</v>
      </c>
      <c r="I49" s="176"/>
      <c r="J49" s="176"/>
      <c r="K49" s="176">
        <f>'実質公債費比率（分子）の構造'!N$45</f>
        <v>1254</v>
      </c>
      <c r="L49" s="176"/>
      <c r="M49" s="176"/>
      <c r="N49" s="176">
        <f>'実質公債費比率（分子）の構造'!O$45</f>
        <v>1189</v>
      </c>
      <c r="O49" s="176"/>
      <c r="P49" s="176"/>
    </row>
    <row r="50" spans="1:16" x14ac:dyDescent="0.15">
      <c r="A50" s="176" t="s">
        <v>73</v>
      </c>
      <c r="B50" s="176" t="e">
        <f>NA()</f>
        <v>#N/A</v>
      </c>
      <c r="C50" s="176">
        <f>IF(ISNUMBER('実質公債費比率（分子）の構造'!K$53),'実質公債費比率（分子）の構造'!K$53,NA())</f>
        <v>430</v>
      </c>
      <c r="D50" s="176" t="e">
        <f>NA()</f>
        <v>#N/A</v>
      </c>
      <c r="E50" s="176" t="e">
        <f>NA()</f>
        <v>#N/A</v>
      </c>
      <c r="F50" s="176">
        <f>IF(ISNUMBER('実質公債費比率（分子）の構造'!L$53),'実質公債費比率（分子）の構造'!L$53,NA())</f>
        <v>434</v>
      </c>
      <c r="G50" s="176" t="e">
        <f>NA()</f>
        <v>#N/A</v>
      </c>
      <c r="H50" s="176" t="e">
        <f>NA()</f>
        <v>#N/A</v>
      </c>
      <c r="I50" s="176">
        <f>IF(ISNUMBER('実質公債費比率（分子）の構造'!M$53),'実質公債費比率（分子）の構造'!M$53,NA())</f>
        <v>422</v>
      </c>
      <c r="J50" s="176" t="e">
        <f>NA()</f>
        <v>#N/A</v>
      </c>
      <c r="K50" s="176" t="e">
        <f>NA()</f>
        <v>#N/A</v>
      </c>
      <c r="L50" s="176">
        <f>IF(ISNUMBER('実質公債費比率（分子）の構造'!N$53),'実質公債費比率（分子）の構造'!N$53,NA())</f>
        <v>465</v>
      </c>
      <c r="M50" s="176" t="e">
        <f>NA()</f>
        <v>#N/A</v>
      </c>
      <c r="N50" s="176" t="e">
        <f>NA()</f>
        <v>#N/A</v>
      </c>
      <c r="O50" s="176">
        <f>IF(ISNUMBER('実質公債費比率（分子）の構造'!O$53),'実質公債費比率（分子）の構造'!O$53,NA())</f>
        <v>424</v>
      </c>
      <c r="P50" s="176" t="e">
        <f>NA()</f>
        <v>#N/A</v>
      </c>
    </row>
    <row r="53" spans="1:16" x14ac:dyDescent="0.15">
      <c r="A53" s="144" t="s">
        <v>74</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15">
      <c r="A56" s="175" t="s">
        <v>45</v>
      </c>
      <c r="B56" s="175"/>
      <c r="C56" s="175"/>
      <c r="D56" s="175">
        <f>'将来負担比率（分子）の構造'!I$52</f>
        <v>12200</v>
      </c>
      <c r="E56" s="175"/>
      <c r="F56" s="175"/>
      <c r="G56" s="175">
        <f>'将来負担比率（分子）の構造'!J$52</f>
        <v>11745</v>
      </c>
      <c r="H56" s="175"/>
      <c r="I56" s="175"/>
      <c r="J56" s="175">
        <f>'将来負担比率（分子）の構造'!K$52</f>
        <v>11635</v>
      </c>
      <c r="K56" s="175"/>
      <c r="L56" s="175"/>
      <c r="M56" s="175">
        <f>'将来負担比率（分子）の構造'!L$52</f>
        <v>11153</v>
      </c>
      <c r="N56" s="175"/>
      <c r="O56" s="175"/>
      <c r="P56" s="175">
        <f>'将来負担比率（分子）の構造'!M$52</f>
        <v>11452</v>
      </c>
    </row>
    <row r="57" spans="1:16" x14ac:dyDescent="0.15">
      <c r="A57" s="175" t="s">
        <v>44</v>
      </c>
      <c r="B57" s="175"/>
      <c r="C57" s="175"/>
      <c r="D57" s="175">
        <f>'将来負担比率（分子）の構造'!I$51</f>
        <v>206</v>
      </c>
      <c r="E57" s="175"/>
      <c r="F57" s="175"/>
      <c r="G57" s="175">
        <f>'将来負担比率（分子）の構造'!J$51</f>
        <v>156</v>
      </c>
      <c r="H57" s="175"/>
      <c r="I57" s="175"/>
      <c r="J57" s="175">
        <f>'将来負担比率（分子）の構造'!K$51</f>
        <v>110</v>
      </c>
      <c r="K57" s="175"/>
      <c r="L57" s="175"/>
      <c r="M57" s="175">
        <f>'将来負担比率（分子）の構造'!L$51</f>
        <v>69</v>
      </c>
      <c r="N57" s="175"/>
      <c r="O57" s="175"/>
      <c r="P57" s="175">
        <f>'将来負担比率（分子）の構造'!M$51</f>
        <v>44</v>
      </c>
    </row>
    <row r="58" spans="1:16" x14ac:dyDescent="0.15">
      <c r="A58" s="175" t="s">
        <v>43</v>
      </c>
      <c r="B58" s="175"/>
      <c r="C58" s="175"/>
      <c r="D58" s="175">
        <f>'将来負担比率（分子）の構造'!I$50</f>
        <v>7506</v>
      </c>
      <c r="E58" s="175"/>
      <c r="F58" s="175"/>
      <c r="G58" s="175">
        <f>'将来負担比率（分子）の構造'!J$50</f>
        <v>7668</v>
      </c>
      <c r="H58" s="175"/>
      <c r="I58" s="175"/>
      <c r="J58" s="175">
        <f>'将来負担比率（分子）の構造'!K$50</f>
        <v>7864</v>
      </c>
      <c r="K58" s="175"/>
      <c r="L58" s="175"/>
      <c r="M58" s="175">
        <f>'将来負担比率（分子）の構造'!L$50</f>
        <v>8643</v>
      </c>
      <c r="N58" s="175"/>
      <c r="O58" s="175"/>
      <c r="P58" s="175">
        <f>'将来負担比率（分子）の構造'!M$50</f>
        <v>9177</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37</v>
      </c>
      <c r="B62" s="175">
        <f>'将来負担比率（分子）の構造'!I$45</f>
        <v>2190</v>
      </c>
      <c r="C62" s="175"/>
      <c r="D62" s="175"/>
      <c r="E62" s="175">
        <f>'将来負担比率（分子）の構造'!J$45</f>
        <v>2092</v>
      </c>
      <c r="F62" s="175"/>
      <c r="G62" s="175"/>
      <c r="H62" s="175">
        <f>'将来負担比率（分子）の構造'!K$45</f>
        <v>2098</v>
      </c>
      <c r="I62" s="175"/>
      <c r="J62" s="175"/>
      <c r="K62" s="175">
        <f>'将来負担比率（分子）の構造'!L$45</f>
        <v>1993</v>
      </c>
      <c r="L62" s="175"/>
      <c r="M62" s="175"/>
      <c r="N62" s="175">
        <f>'将来負担比率（分子）の構造'!M$45</f>
        <v>1874</v>
      </c>
      <c r="O62" s="175"/>
      <c r="P62" s="175"/>
    </row>
    <row r="63" spans="1:16" x14ac:dyDescent="0.15">
      <c r="A63" s="175" t="s">
        <v>36</v>
      </c>
      <c r="B63" s="175">
        <f>'将来負担比率（分子）の構造'!I$44</f>
        <v>804</v>
      </c>
      <c r="C63" s="175"/>
      <c r="D63" s="175"/>
      <c r="E63" s="175">
        <f>'将来負担比率（分子）の構造'!J$44</f>
        <v>811</v>
      </c>
      <c r="F63" s="175"/>
      <c r="G63" s="175"/>
      <c r="H63" s="175">
        <f>'将来負担比率（分子）の構造'!K$44</f>
        <v>865</v>
      </c>
      <c r="I63" s="175"/>
      <c r="J63" s="175"/>
      <c r="K63" s="175">
        <f>'将来負担比率（分子）の構造'!L$44</f>
        <v>758</v>
      </c>
      <c r="L63" s="175"/>
      <c r="M63" s="175"/>
      <c r="N63" s="175">
        <f>'将来負担比率（分子）の構造'!M$44</f>
        <v>721</v>
      </c>
      <c r="O63" s="175"/>
      <c r="P63" s="175"/>
    </row>
    <row r="64" spans="1:16" x14ac:dyDescent="0.15">
      <c r="A64" s="175" t="s">
        <v>35</v>
      </c>
      <c r="B64" s="175">
        <f>'将来負担比率（分子）の構造'!I$43</f>
        <v>5810</v>
      </c>
      <c r="C64" s="175"/>
      <c r="D64" s="175"/>
      <c r="E64" s="175">
        <f>'将来負担比率（分子）の構造'!J$43</f>
        <v>5478</v>
      </c>
      <c r="F64" s="175"/>
      <c r="G64" s="175"/>
      <c r="H64" s="175">
        <f>'将来負担比率（分子）の構造'!K$43</f>
        <v>4898</v>
      </c>
      <c r="I64" s="175"/>
      <c r="J64" s="175"/>
      <c r="K64" s="175">
        <f>'将来負担比率（分子）の構造'!L$43</f>
        <v>4335</v>
      </c>
      <c r="L64" s="175"/>
      <c r="M64" s="175"/>
      <c r="N64" s="175">
        <f>'将来負担比率（分子）の構造'!M$43</f>
        <v>3836</v>
      </c>
      <c r="O64" s="175"/>
      <c r="P64" s="175"/>
    </row>
    <row r="65" spans="1:16" x14ac:dyDescent="0.15">
      <c r="A65" s="175" t="s">
        <v>34</v>
      </c>
      <c r="B65" s="175" t="str">
        <f>'将来負担比率（分子）の構造'!I$42</f>
        <v>-</v>
      </c>
      <c r="C65" s="175"/>
      <c r="D65" s="175"/>
      <c r="E65" s="175" t="str">
        <f>'将来負担比率（分子）の構造'!J$42</f>
        <v>-</v>
      </c>
      <c r="F65" s="175"/>
      <c r="G65" s="175"/>
      <c r="H65" s="175">
        <f>'将来負担比率（分子）の構造'!K$42</f>
        <v>60</v>
      </c>
      <c r="I65" s="175"/>
      <c r="J65" s="175"/>
      <c r="K65" s="175">
        <f>'将来負担比率（分子）の構造'!L$42</f>
        <v>59</v>
      </c>
      <c r="L65" s="175"/>
      <c r="M65" s="175"/>
      <c r="N65" s="175">
        <f>'将来負担比率（分子）の構造'!M$42</f>
        <v>54</v>
      </c>
      <c r="O65" s="175"/>
      <c r="P65" s="175"/>
    </row>
    <row r="66" spans="1:16" x14ac:dyDescent="0.15">
      <c r="A66" s="175" t="s">
        <v>33</v>
      </c>
      <c r="B66" s="175">
        <f>'将来負担比率（分子）の構造'!I$41</f>
        <v>10489</v>
      </c>
      <c r="C66" s="175"/>
      <c r="D66" s="175"/>
      <c r="E66" s="175">
        <f>'将来負担比率（分子）の構造'!J$41</f>
        <v>10417</v>
      </c>
      <c r="F66" s="175"/>
      <c r="G66" s="175"/>
      <c r="H66" s="175">
        <f>'将来負担比率（分子）の構造'!K$41</f>
        <v>10536</v>
      </c>
      <c r="I66" s="175"/>
      <c r="J66" s="175"/>
      <c r="K66" s="175">
        <f>'将来負担比率（分子）の構造'!L$41</f>
        <v>10130</v>
      </c>
      <c r="L66" s="175"/>
      <c r="M66" s="175"/>
      <c r="N66" s="175">
        <f>'将来負担比率（分子）の構造'!M$41</f>
        <v>11044</v>
      </c>
      <c r="O66" s="175"/>
      <c r="P66" s="175"/>
    </row>
    <row r="67" spans="1:16" x14ac:dyDescent="0.15">
      <c r="A67" s="175" t="s">
        <v>77</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78</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79</v>
      </c>
      <c r="B72" s="179">
        <f>基金残高に係る経年分析!F55</f>
        <v>5638</v>
      </c>
      <c r="C72" s="179">
        <f>基金残高に係る経年分析!G55</f>
        <v>4414</v>
      </c>
      <c r="D72" s="179">
        <f>基金残高に係る経年分析!H55</f>
        <v>4760</v>
      </c>
    </row>
    <row r="73" spans="1:16" x14ac:dyDescent="0.15">
      <c r="A73" s="178" t="s">
        <v>80</v>
      </c>
      <c r="B73" s="179" t="str">
        <f>基金残高に係る経年分析!F56</f>
        <v>-</v>
      </c>
      <c r="C73" s="179">
        <f>基金残高に係る経年分析!G56</f>
        <v>1035</v>
      </c>
      <c r="D73" s="179">
        <f>基金残高に係る経年分析!H56</f>
        <v>1046</v>
      </c>
    </row>
    <row r="74" spans="1:16" x14ac:dyDescent="0.15">
      <c r="A74" s="178" t="s">
        <v>81</v>
      </c>
      <c r="B74" s="179">
        <f>基金残高に係る経年分析!F57</f>
        <v>3264</v>
      </c>
      <c r="C74" s="179">
        <f>基金残高に係る経年分析!G57</f>
        <v>4018</v>
      </c>
      <c r="D74" s="179">
        <f>基金残高に係る経年分析!H57</f>
        <v>4024</v>
      </c>
    </row>
  </sheetData>
  <sheetProtection algorithmName="SHA-512" hashValue="PGZbIPuF8RtHFxo+o9ppH5/d2s+EEzxZgx2H9QCnG/EX1DgRLVfMjTH5G3afTfVgdL/yzZ81mRNge5GCzwPufw==" saltValue="DnljPxQcTsK0LSersktzR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s-nonowaki</cp:lastModifiedBy>
  <cp:lastPrinted>2024-03-12T02:31:21Z</cp:lastPrinted>
  <dcterms:created xsi:type="dcterms:W3CDTF">2024-02-05T03:46:04Z</dcterms:created>
  <dcterms:modified xsi:type="dcterms:W3CDTF">2024-08-29T01:40:41Z</dcterms:modified>
  <cp:category/>
</cp:coreProperties>
</file>